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ty Resources" sheetId="1" r:id="rId4"/>
    <sheet state="visible" name="Leadership Resources" sheetId="2" r:id="rId5"/>
    <sheet state="visible" name="Resources for BIPOC Learning &amp; " sheetId="3" r:id="rId6"/>
  </sheets>
  <definedNames>
    <definedName hidden="1" localSheetId="0" name="_xlnm._FilterDatabase">'Equity Resources'!$A$8:$J$110</definedName>
    <definedName hidden="1" localSheetId="1" name="_xlnm._FilterDatabase">'Leadership Resources'!$A$8:$J$24</definedName>
    <definedName hidden="1" localSheetId="2" name="_xlnm._FilterDatabase">'Resources for BIPOC Learning &amp; '!$A$8:$J$41</definedName>
  </definedNames>
  <calcPr/>
  <extLst>
    <ext uri="GoogleSheetsCustomDataVersion1">
      <go:sheetsCustomData xmlns:go="http://customooxmlschemas.google.com/" r:id="rId7" roundtripDataSignature="AMtx7mhaJUnDvGCG4GB5m2QXw8BSJIRZsg=="/>
    </ext>
  </extLst>
</workbook>
</file>

<file path=xl/sharedStrings.xml><?xml version="1.0" encoding="utf-8"?>
<sst xmlns="http://schemas.openxmlformats.org/spreadsheetml/2006/main" count="859" uniqueCount="321">
  <si>
    <t xml:space="preserve">Equity Resource Guide </t>
  </si>
  <si>
    <t>Go To:</t>
  </si>
  <si>
    <t>Articles</t>
  </si>
  <si>
    <t>Books</t>
  </si>
  <si>
    <t>Podcasts</t>
  </si>
  <si>
    <t>Videos</t>
  </si>
  <si>
    <t>Last Updated: 6/9/21</t>
  </si>
  <si>
    <t>Webinars</t>
  </si>
  <si>
    <t>Created By: Déja Fitzgerald, M.Ed.</t>
  </si>
  <si>
    <t>Activities &amp; Guides</t>
  </si>
  <si>
    <t>Resource Type</t>
  </si>
  <si>
    <t>Equity Category</t>
  </si>
  <si>
    <t>Title</t>
  </si>
  <si>
    <t>Link</t>
  </si>
  <si>
    <t>Author/Source</t>
  </si>
  <si>
    <t>Date</t>
  </si>
  <si>
    <t>Cost</t>
  </si>
  <si>
    <t>Article</t>
  </si>
  <si>
    <t>Race</t>
  </si>
  <si>
    <t xml:space="preserve">Transforming Culture — An Examination of Workplace Values Through the Frame of White Dominant Culture </t>
  </si>
  <si>
    <t>Merf Ehman</t>
  </si>
  <si>
    <t>Free</t>
  </si>
  <si>
    <t>The Bias of ‘Professionalism’ Standards</t>
  </si>
  <si>
    <t>Aysa Gray</t>
  </si>
  <si>
    <t>When Whites Just Don't Get It (Parts 1-7)</t>
  </si>
  <si>
    <t>Nicholas Kristof - New York Times</t>
  </si>
  <si>
    <t>8/30/2014 - 10/1/2016</t>
  </si>
  <si>
    <t>How Northam, Neeson Can Represent 'Racism Without Racists'</t>
  </si>
  <si>
    <t>Lynn Neary - NPR</t>
  </si>
  <si>
    <t>Whiteness</t>
  </si>
  <si>
    <t>Whiteness as Property</t>
  </si>
  <si>
    <t>Cheryl Harris</t>
  </si>
  <si>
    <t>Intersectional</t>
  </si>
  <si>
    <t>Portland Isn't as Liberal as You Think It Is</t>
  </si>
  <si>
    <t>Zahir Janmohamed</t>
  </si>
  <si>
    <t>Hey, you got a little racism stuck in your teeth</t>
  </si>
  <si>
    <t>Vu Le</t>
  </si>
  <si>
    <t>Privilege 101: A Quick and Dirty Guide</t>
  </si>
  <si>
    <t>Sian Ferguson</t>
  </si>
  <si>
    <t>Racial Bias, Even When we Have Good Intentions</t>
  </si>
  <si>
    <t>Sendhil Mullainathan</t>
  </si>
  <si>
    <t>White Fragility</t>
  </si>
  <si>
    <t>Robin DiAngelo</t>
  </si>
  <si>
    <t>White Privilege:  Unpacking the Invisible Backpack</t>
  </si>
  <si>
    <t>Peggy McIntosh</t>
  </si>
  <si>
    <t>1989 / 2010</t>
  </si>
  <si>
    <t>The Unsustainable Whiteness of Green</t>
  </si>
  <si>
    <t>Nikhil Swaminathan</t>
  </si>
  <si>
    <t>How to Start Making Diversity, Equity, and Inclusion a Daily Practice</t>
  </si>
  <si>
    <t>Natasha Jamal</t>
  </si>
  <si>
    <t>How Oregon’s Second Largest City Vanished in a Day</t>
  </si>
  <si>
    <t>Natasha Geiling</t>
  </si>
  <si>
    <t>More than Skin Deep: How and Why Race Still Matters</t>
  </si>
  <si>
    <t>Naomi Zack</t>
  </si>
  <si>
    <t>Whiteness and White Identity Development</t>
  </si>
  <si>
    <t>Megan Lietz</t>
  </si>
  <si>
    <t>Class</t>
  </si>
  <si>
    <t>There's a Big Part of Rural America that Everyone's Ignoring</t>
  </si>
  <si>
    <t>Mara Casey Tieken</t>
  </si>
  <si>
    <t>Gender</t>
  </si>
  <si>
    <t>Here Are Some Ways To Help Build A More Intersectional Feminism</t>
  </si>
  <si>
    <t>Lakin Starling</t>
  </si>
  <si>
    <t>White Saviorism</t>
  </si>
  <si>
    <t>Four Ways Americans Are Taught The White Savior Complex and What We Can Do About It</t>
  </si>
  <si>
    <t>Amanda Machado</t>
  </si>
  <si>
    <t>What my Bike has Taught Me About White Privilege</t>
  </si>
  <si>
    <t>jdowsett</t>
  </si>
  <si>
    <t>Welcome to the Anti-Racism Movement: Here's What You've Missed</t>
  </si>
  <si>
    <t>Ijeoma Oluo</t>
  </si>
  <si>
    <t>What's Wrong with Privilege Theory?</t>
  </si>
  <si>
    <t>Esme Choonara and Yuri Prasad</t>
  </si>
  <si>
    <t>Looking Back In Order to Move Forward: An Often Untold History Affecting Oregon’s Past, Present and Future</t>
  </si>
  <si>
    <t>Elaine Rector</t>
  </si>
  <si>
    <t>Appropriation &amp; Appreciation</t>
  </si>
  <si>
    <t>Cultural Appreciation vs. Cultural Appropriation: Why It Matters</t>
  </si>
  <si>
    <t>Halie Ramirez, Austin Community College</t>
  </si>
  <si>
    <t>Indigenous Peoples</t>
  </si>
  <si>
    <t>Between Ribbon and Root: Hope and a history of tragedy live together in a Cowlitz woman's son</t>
  </si>
  <si>
    <t>Christine Dupres</t>
  </si>
  <si>
    <t>Immigration</t>
  </si>
  <si>
    <t>Latino Contributions to Oregon: Strengthening our State Economy</t>
  </si>
  <si>
    <t>CAUSA</t>
  </si>
  <si>
    <t>The Sugarcoated Language of White Fragility</t>
  </si>
  <si>
    <t>Anna Kegler</t>
  </si>
  <si>
    <t>Race and Racial Identity Are Social Constructs</t>
  </si>
  <si>
    <t>Angela Onwuachi-Willig</t>
  </si>
  <si>
    <t>Racism’s Frontier: The Untold Story of Discrimination and Division in Alaska</t>
  </si>
  <si>
    <t>Alaska Advisory Committee to the U.S. Commission on Civil Rights</t>
  </si>
  <si>
    <t>The Racist History of Portland, the Whitest City in America</t>
  </si>
  <si>
    <t>Alana Semuels</t>
  </si>
  <si>
    <t>Awake to Woke to Work: Building a Race Equity Culture</t>
  </si>
  <si>
    <t>Equity in the Center - ProInspire</t>
  </si>
  <si>
    <t>Green 2.0: The State of Diversity in Environmental Organizations</t>
  </si>
  <si>
    <t>Dorceta E. Taylor, Ph.D.</t>
  </si>
  <si>
    <t>Race to Lead:  Women of Color in the Nonprofit Sector</t>
  </si>
  <si>
    <t>Ofronama Biu</t>
  </si>
  <si>
    <t>When Feminism is White Supremacy in Heels</t>
  </si>
  <si>
    <t>Rachel Elizabeth Cargle</t>
  </si>
  <si>
    <t>Interventions</t>
  </si>
  <si>
    <t>Calling Out Situations, Calling In People</t>
  </si>
  <si>
    <t>Seeding The Way</t>
  </si>
  <si>
    <t>6 Signs Your Call-Out Isn’t Actually About Accountability</t>
  </si>
  <si>
    <t>Maisha Z. Johnson</t>
  </si>
  <si>
    <t>Calling Out vs. Calling In</t>
  </si>
  <si>
    <t>White supremacy</t>
  </si>
  <si>
    <t>A Century Ago, White Protestant Extremism Marched on Washington</t>
  </si>
  <si>
    <t>Elizabeth Dias - New York Times; interview with Kelly J. Baker</t>
  </si>
  <si>
    <t>Reparations</t>
  </si>
  <si>
    <t>The Case for Reparations</t>
  </si>
  <si>
    <t>Ta-Nehisi Coates - The Atlantc</t>
  </si>
  <si>
    <t>Privilege &amp; Race</t>
  </si>
  <si>
    <t>Filipino American confronted for BLM message sheds light on "polite" racism</t>
  </si>
  <si>
    <t>Claire Wang - NBC News</t>
  </si>
  <si>
    <t>Devil's Advocate</t>
  </si>
  <si>
    <t>The Mentalist Model and the Issue with Playing Devil’s Advocate to People’s Experiences</t>
  </si>
  <si>
    <t>Women's Center at UMBC</t>
  </si>
  <si>
    <t>An Open Letter to Privilege People who Play Devil's Advocate</t>
  </si>
  <si>
    <t>Juliana Britto Schwartz</t>
  </si>
  <si>
    <t>A Point of View: How to Play ‘Devil’s Advocate’ Without Preventing Progress</t>
  </si>
  <si>
    <t>The Inclusion Solution</t>
  </si>
  <si>
    <t>Cultivating Constructive Devil’s Advocates</t>
  </si>
  <si>
    <t>Chief Learning Officer</t>
  </si>
  <si>
    <t>Education System</t>
  </si>
  <si>
    <t>Why Calling Slaves
'Workers' Is More Than An Editing Error : NPR Ed : NPR</t>
  </si>
  <si>
    <t>NPR</t>
  </si>
  <si>
    <t>Locs; Cultural Appropriation</t>
  </si>
  <si>
    <t>Are dreadlocks cultural appropriation? | by The Overtake | Medium</t>
  </si>
  <si>
    <t>Medium</t>
  </si>
  <si>
    <t>Book</t>
  </si>
  <si>
    <t>So You Want To Talk About Race</t>
  </si>
  <si>
    <t xml:space="preserve"> How to Be Less Stupid about Race: On Racism, White Supremacy, and the Racial Divide</t>
  </si>
  <si>
    <t>Crystal M. Fleming</t>
  </si>
  <si>
    <t>Racial Trauma</t>
  </si>
  <si>
    <t>My Grandmother's Hands - Racialized Trauma and the Mending of our Bodies and Hearts</t>
  </si>
  <si>
    <t>Resmaa Menakem</t>
  </si>
  <si>
    <t>Native Americans, First Peoples</t>
  </si>
  <si>
    <t>Unworthy Republic: The Dispossession of Native Americans and the Road to Indian Territory</t>
  </si>
  <si>
    <t>Claudio Saunt</t>
  </si>
  <si>
    <t>Me and White Supremacy</t>
  </si>
  <si>
    <t>Layla F. Saad</t>
  </si>
  <si>
    <t>How to Be Anti-Racist</t>
  </si>
  <si>
    <t>Ibram X. Kendi</t>
  </si>
  <si>
    <t>The Condemnation of Blackness: Race, Crime, and the Making of Modern Urban America, with a New Preface</t>
  </si>
  <si>
    <t>Khalil Gibran Muhammad</t>
  </si>
  <si>
    <t>Framework for Change</t>
  </si>
  <si>
    <t>Emergent Strategy: Shaping Change, Changing Worlds</t>
  </si>
  <si>
    <t>Adrienne Maree Brown</t>
  </si>
  <si>
    <t>Diversity in the Workplace: Eye-Opening Interviews to Jumpstart Conversations about Identity, Privilege, and Bias</t>
  </si>
  <si>
    <t>Bärí A. Williams</t>
  </si>
  <si>
    <t>White Fragility: Why It's So Hard for White People to Talk About Racism</t>
  </si>
  <si>
    <t>Between the World and Me</t>
  </si>
  <si>
    <t>Ta-Nehisi Coates</t>
  </si>
  <si>
    <t>Race, Intersectionality</t>
  </si>
  <si>
    <t>Why I’m No Longer Talking to White People About Race – Reni Eddo-Lodge</t>
  </si>
  <si>
    <t>Reni Eddo-Lodge</t>
  </si>
  <si>
    <t>The New Jim Crow: Mass Incarceration in the Age of Colorblindness</t>
  </si>
  <si>
    <t>Michelle Alexander</t>
  </si>
  <si>
    <t>Podcast</t>
  </si>
  <si>
    <t>Racism in Healthcare</t>
  </si>
  <si>
    <t>LM</t>
  </si>
  <si>
    <t>Racism and Medical Education: Telling the Full Story</t>
  </si>
  <si>
    <t>AAMC</t>
  </si>
  <si>
    <t xml:space="preserve">1619 Podcast </t>
  </si>
  <si>
    <t>New York Times</t>
  </si>
  <si>
    <t>Gender, Power, &amp; Fairness</t>
  </si>
  <si>
    <t>TED Radio Hour - NPR</t>
  </si>
  <si>
    <t>Allyship</t>
  </si>
  <si>
    <t>Allyship in 2018: Activating Your Ally Voice</t>
  </si>
  <si>
    <t>Jennifer Brown Speaks</t>
  </si>
  <si>
    <t>Can We Talk About Whiteness?</t>
  </si>
  <si>
    <t>Code Switch</t>
  </si>
  <si>
    <t>Racism As A Public Health Issue</t>
  </si>
  <si>
    <t>Washington University School of Medicine</t>
  </si>
  <si>
    <t>We're Going To Start A Dialogue...Again.</t>
  </si>
  <si>
    <t>The Hug Heard Round the World</t>
  </si>
  <si>
    <t>Revisionist History</t>
  </si>
  <si>
    <t>White Supremacy, Capitalism</t>
  </si>
  <si>
    <t>Harm in Mental Health (Explicit Language)</t>
  </si>
  <si>
    <t>Stop Saying Woke Podcast</t>
  </si>
  <si>
    <t>Video</t>
  </si>
  <si>
    <t>How Microaggressions Are Like Mosquitos (Explicit Language)</t>
  </si>
  <si>
    <t>Fusion Comedy</t>
  </si>
  <si>
    <t>Race, History</t>
  </si>
  <si>
    <t>Going Back to T' town - PBS documentary on the Greenwood Massacre in Tulsa</t>
  </si>
  <si>
    <t>PBS-American Experience Season 33, Episode 0</t>
  </si>
  <si>
    <t>Aired 2/8/21; 
 Expired 3/8/21</t>
  </si>
  <si>
    <t>Slavery &amp; US capitalism</t>
  </si>
  <si>
    <t>The Half Has Never Been Told: Slavery and the Making of American Capitalism</t>
  </si>
  <si>
    <t>History Prof., Ed Baptist, presented his book at Georgetown University</t>
  </si>
  <si>
    <t>The Chinese Exclusion Act</t>
  </si>
  <si>
    <t>PBS-American Experience Season 30, Episode 7</t>
  </si>
  <si>
    <t>Aired 5/29/18;
 Expired 5/28/21</t>
  </si>
  <si>
    <t>The Trail of Tears: Cherokee Legacy</t>
  </si>
  <si>
    <t>Directed by Chip Richie, Narrated by James Earl Jones</t>
  </si>
  <si>
    <t>need library card</t>
  </si>
  <si>
    <t>Color Blind or Color Brave?</t>
  </si>
  <si>
    <t>Mellody Hobson - TED Talk</t>
  </si>
  <si>
    <t>A Conversation on Race and Privelege w/ Angela Davis and Jane Elliott</t>
  </si>
  <si>
    <t>University of Houston</t>
  </si>
  <si>
    <t>Ability</t>
  </si>
  <si>
    <t>Inclusion, belonging and the disability revolution: Jennie Fenton at TEDxBellingen</t>
  </si>
  <si>
    <t>Jennie Fenton - Ted Talk</t>
  </si>
  <si>
    <t>We Should All Be Feminists</t>
  </si>
  <si>
    <t>Chimamanda Ngozi Adichie - TED Talk</t>
  </si>
  <si>
    <t>3 Ways to be a better ally at work</t>
  </si>
  <si>
    <t>Melinda Epler</t>
  </si>
  <si>
    <t>LGBT</t>
  </si>
  <si>
    <t>Stonewall Forever - A Documentary about the Past, Present and Future of Pride</t>
  </si>
  <si>
    <t>LGBT Center NYC</t>
  </si>
  <si>
    <t>Race, Wealth</t>
  </si>
  <si>
    <t xml:space="preserve">The House We Live In - Race: The Power of an Illusion </t>
  </si>
  <si>
    <t>Race: The Power of an Illusion</t>
  </si>
  <si>
    <t>Race, Police</t>
  </si>
  <si>
    <t>A Conversation with Police</t>
  </si>
  <si>
    <t xml:space="preserve">Uncomfortable Conversations w/ a Black Man </t>
  </si>
  <si>
    <t>Gender, LGBT</t>
  </si>
  <si>
    <t>Gender diversity &amp; identity in Queertopia</t>
  </si>
  <si>
    <t>VPRO</t>
  </si>
  <si>
    <t>Intersectionality</t>
  </si>
  <si>
    <t>The urgency of intersectionality</t>
  </si>
  <si>
    <t>TedTalk - Kimberle Crenshaw</t>
  </si>
  <si>
    <t>Slavery By Another Name</t>
  </si>
  <si>
    <t>PBS</t>
  </si>
  <si>
    <t>Race, Police, Justice System</t>
  </si>
  <si>
    <t>13th Documentary</t>
  </si>
  <si>
    <t>Netflix Documentary on Youtube</t>
  </si>
  <si>
    <t>White Feminism</t>
  </si>
  <si>
    <t>Huffpost</t>
  </si>
  <si>
    <t>Reparations and White Privelege</t>
  </si>
  <si>
    <t>Trevor Noah / Daily Show</t>
  </si>
  <si>
    <t>Seeing Color w/ Chip and Joanne Gaines</t>
  </si>
  <si>
    <t>Intersectional, Frameworks for the Future</t>
  </si>
  <si>
    <t>50 Years of Imagining Radical Feminist Futures: A Conversation w/ Angela Davis &amp; Addriene Maree Brown</t>
  </si>
  <si>
    <t>UC Davis</t>
  </si>
  <si>
    <t>How to get serious about diversity and inclusion in the workplace</t>
  </si>
  <si>
    <t>Janet Stovall</t>
  </si>
  <si>
    <t>What if We Used Wealth to Heal, not Harm?</t>
  </si>
  <si>
    <t>Schott Foundation</t>
  </si>
  <si>
    <t>Race, Change</t>
  </si>
  <si>
    <t>Angela Davis: How Does Change Happen?</t>
  </si>
  <si>
    <t>University of California TV</t>
  </si>
  <si>
    <t>The beauty of human skin in every color</t>
  </si>
  <si>
    <t xml:space="preserve">TedTalk - Angélica Dass
</t>
  </si>
  <si>
    <t>Webinar</t>
  </si>
  <si>
    <t>White Supremacy, Race</t>
  </si>
  <si>
    <t>Social Work, White Supremacy, and Racial Justice Symposium</t>
  </si>
  <si>
    <t>From Silenced to Empowered: Confronting white supremacy work culture and anti-Blackness</t>
  </si>
  <si>
    <t>Whiteness at Work</t>
  </si>
  <si>
    <t>Equity At Work</t>
  </si>
  <si>
    <t>Activities</t>
  </si>
  <si>
    <t>Privilege</t>
  </si>
  <si>
    <t>Personal Privilege Profile</t>
  </si>
  <si>
    <t>Interaction Institute for Social Change (IISC)</t>
  </si>
  <si>
    <t>Is Your Everyday life Really Diverse</t>
  </si>
  <si>
    <t>?</t>
  </si>
  <si>
    <t>Journeys Privilege Exercise: The American Dream</t>
  </si>
  <si>
    <t>Dialogue</t>
  </si>
  <si>
    <t>Courageous Conversations Toolkit</t>
  </si>
  <si>
    <t>Iowa Department of Human Services</t>
  </si>
  <si>
    <t>Reparations Toolkit - historical information and suggested activities</t>
  </si>
  <si>
    <t>M4BL.org</t>
  </si>
  <si>
    <t>Guides</t>
  </si>
  <si>
    <t>Facilitating Difficult Race Discussions</t>
  </si>
  <si>
    <t>Dr. Derald Wing Sue</t>
  </si>
  <si>
    <t>Difficult Dialogue</t>
  </si>
  <si>
    <t>Courageous Conversation Facilitation Guide</t>
  </si>
  <si>
    <t>National Park Service</t>
  </si>
  <si>
    <t>State By State Resource for Changing Gender Markers on License</t>
  </si>
  <si>
    <t>Bankrate</t>
  </si>
  <si>
    <t xml:space="preserve">CAP Leadership Resource Guide </t>
  </si>
  <si>
    <t>Leadership Category</t>
  </si>
  <si>
    <t>Culture, JEDI</t>
  </si>
  <si>
    <t>Professionalism, JEDI</t>
  </si>
  <si>
    <t>Leadership</t>
  </si>
  <si>
    <t>The Infinite Game</t>
  </si>
  <si>
    <t>Simon Sinek</t>
  </si>
  <si>
    <t xml:space="preserve">Leaders Eat Last </t>
  </si>
  <si>
    <t>Start With Why</t>
  </si>
  <si>
    <t>JEDI</t>
  </si>
  <si>
    <t>How great leaders inspire action</t>
  </si>
  <si>
    <t>Simon Sinek x Ted Talk</t>
  </si>
  <si>
    <t>Social Work</t>
  </si>
  <si>
    <t>Culture</t>
  </si>
  <si>
    <t xml:space="preserve">CAP BIPOC Resource Guide </t>
  </si>
  <si>
    <t>Last Updated: 6/9/2021</t>
  </si>
  <si>
    <t>Article (Research)</t>
  </si>
  <si>
    <t>Disarming Racial Microaggressions: Microintervention Strategies forTargets, White Allies, and Bystanders</t>
  </si>
  <si>
    <t>Derald Wing Sue, Sarah Alsaidi, Michael N. Awad, Elizabeth Glaeser, Cassandra Z. Calle,and Narolyn Mendez</t>
  </si>
  <si>
    <t>Internalized Oppression</t>
  </si>
  <si>
    <t>Mental Colonization</t>
  </si>
  <si>
    <t>Non-Black People of Color Need to Start Having Conversations About the Anti-Blackness in Our Communities</t>
  </si>
  <si>
    <t>South Asians and Black Lives</t>
  </si>
  <si>
    <t>30+ Ways Asians Perpetuate Anti-Black Racism Everyday</t>
  </si>
  <si>
    <t>How Latinx People Can Fight Anti-Black Racism in Our Own Culture</t>
  </si>
  <si>
    <t>20+ Allyship Actions for Asians to Show Up for the Black Community Right Now</t>
  </si>
  <si>
    <t>Burnout</t>
  </si>
  <si>
    <t>Backlash, Burnout, and POC Leaders</t>
  </si>
  <si>
    <t>Mistinguette Smith</t>
  </si>
  <si>
    <t>Healing</t>
  </si>
  <si>
    <t>Podcast Interview w/ Resmaa Menakem: My Grandmother’s Hands: Racialized Trauma and the Pathway to Mending Our Hearts and Bodies. </t>
  </si>
  <si>
    <t>On Being</t>
  </si>
  <si>
    <t>Colorism</t>
  </si>
  <si>
    <t>How Skin Tone Affects School and Workplace Outcomes</t>
  </si>
  <si>
    <t>Dark Girls - Oprah Winfrey Network</t>
  </si>
  <si>
    <t>Are We Allies? Black Americans vs Asian Americans</t>
  </si>
  <si>
    <t>Stereotypes</t>
  </si>
  <si>
    <t>The Real Story Behind the Stereotype that Black People Can’t Swim</t>
  </si>
  <si>
    <t>Adam Ruins Everything:</t>
  </si>
  <si>
    <t>Beauty: Is Colorism Still A Problem</t>
  </si>
  <si>
    <t>Oprah Winfrey Network</t>
  </si>
  <si>
    <t>Model Minority Myth</t>
  </si>
  <si>
    <t>How America Created the "Model Minority" Myth</t>
  </si>
  <si>
    <t>How the Model Minority Myth Hurts Asian-American Elders</t>
  </si>
  <si>
    <t>Anti-Blackness in Non-Black POC Culture</t>
  </si>
  <si>
    <t>Why We're Racist &amp; How It's Our Fight Too (unpacking mental colonization, model minority myth)</t>
  </si>
  <si>
    <t>Amy Lee</t>
  </si>
  <si>
    <t>Guide</t>
  </si>
  <si>
    <t>Anti-Blackness in Latinx Communities</t>
  </si>
  <si>
    <t>Non-Black Latinx Resources on Anti-Blackness</t>
  </si>
  <si>
    <t>Anti-Blackness in Asian Community</t>
  </si>
  <si>
    <t>Addressing Anti-Blackness Within the Vietnamese/Chinese &amp; Asian Community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</si>
</sst>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m-yyyy"/>
    <numFmt numFmtId="166" formatCode="&quot;$&quot;#,##0"/>
  </numFmts>
  <fonts count="44">
    <font>
      <sz val="10.0"/>
      <color rgb="FF000000"/>
      <name val="Arial"/>
    </font>
    <font>
      <sz val="36.0"/>
      <color rgb="FF000000"/>
      <name val="Georgia"/>
    </font>
    <font>
      <b/>
      <color theme="1"/>
      <name val="Open Sans"/>
    </font>
    <font>
      <b/>
      <u/>
      <color rgb="FF1155CC"/>
      <name val="Open Sans"/>
    </font>
    <font>
      <b/>
      <sz val="36.0"/>
      <color rgb="FF000000"/>
      <name val="Economica"/>
    </font>
    <font>
      <b/>
      <u/>
      <color rgb="FF1155CC"/>
      <name val="Open Sans"/>
    </font>
    <font>
      <b/>
      <sz val="14.0"/>
      <color rgb="FF000000"/>
      <name val="Economica"/>
    </font>
    <font>
      <b/>
      <u/>
      <color rgb="FF1155CC"/>
      <name val="Open Sans"/>
    </font>
    <font>
      <b/>
      <sz val="10.0"/>
      <color rgb="FF000000"/>
      <name val="Times New Roman"/>
    </font>
    <font>
      <sz val="9.0"/>
      <color rgb="FF000000"/>
      <name val="Georgia"/>
    </font>
    <font>
      <b/>
      <u/>
      <color rgb="FF1155CC"/>
      <name val="Open Sans"/>
    </font>
    <font>
      <b/>
      <sz val="11.0"/>
      <color rgb="FF000000"/>
      <name val="Georgia"/>
    </font>
    <font>
      <color rgb="FFFFFFFF"/>
      <name val="Calibri"/>
    </font>
    <font>
      <color theme="1"/>
      <name val="Open Sans"/>
    </font>
    <font>
      <color rgb="FF0000FF"/>
      <name val="Open Sans"/>
    </font>
    <font>
      <color rgb="FF000000"/>
      <name val="Open Sans"/>
    </font>
    <font>
      <sz val="12.0"/>
      <color theme="1"/>
      <name val="Times New Roman"/>
    </font>
    <font>
      <u/>
      <sz val="12.0"/>
      <color rgb="FF1155CC"/>
      <name val="Times New Roman"/>
    </font>
    <font>
      <sz val="12.0"/>
      <color rgb="FF0000FF"/>
      <name val="Times New Roman"/>
    </font>
    <font>
      <sz val="12.0"/>
      <color rgb="FF000000"/>
      <name val="Times New Roman"/>
    </font>
    <font>
      <color theme="1"/>
      <name val="Calibri"/>
    </font>
    <font>
      <u/>
      <sz val="12.0"/>
      <color rgb="FF0000FF"/>
      <name val="Times New Roman"/>
    </font>
    <font>
      <color rgb="FF000000"/>
      <name val="Calibri"/>
    </font>
    <font>
      <u/>
      <sz val="12.0"/>
      <color rgb="FF0000FF"/>
      <name val="Times New Roman"/>
    </font>
    <font>
      <sz val="12.0"/>
      <color rgb="FF000000"/>
      <name val="Times"/>
    </font>
    <font>
      <u/>
      <color rgb="FF0000FF"/>
      <name val="Arial"/>
    </font>
    <font>
      <sz val="12.0"/>
      <color rgb="FF0000FF"/>
      <name val="Times"/>
    </font>
    <font>
      <u/>
      <color rgb="FF1155CC"/>
      <name val="Arial"/>
    </font>
    <font>
      <u/>
      <sz val="12.0"/>
      <color rgb="FF000000"/>
      <name val="Times New Roman"/>
    </font>
    <font>
      <u/>
      <sz val="12.0"/>
      <color rgb="FF0000FF"/>
      <name val="Times New Roman"/>
    </font>
    <font>
      <u/>
      <sz val="12.0"/>
      <color rgb="FF1155CC"/>
      <name val="Times New Roman"/>
    </font>
    <font>
      <sz val="12.0"/>
      <color rgb="FF000000"/>
      <name val="Cambria"/>
    </font>
    <font>
      <u/>
      <sz val="12.0"/>
      <color rgb="FF0000FF"/>
      <name val="Times New Roman"/>
    </font>
    <font>
      <sz val="11.0"/>
      <color theme="1"/>
      <name val="Arial"/>
    </font>
    <font>
      <u/>
      <sz val="12.0"/>
      <color rgb="FF1155CC"/>
      <name val="Times New Roman"/>
    </font>
    <font>
      <u/>
      <sz val="12.0"/>
      <color rgb="FF1155CC"/>
      <name val="Times New Roman"/>
    </font>
    <font>
      <u/>
      <sz val="12.0"/>
      <color rgb="FF0000FF"/>
      <name val="Times New Roman"/>
    </font>
    <font>
      <u/>
      <sz val="12.0"/>
      <color rgb="FF1155CC"/>
      <name val="Times New Roman"/>
    </font>
    <font>
      <sz val="12.0"/>
      <color rgb="FF1155CC"/>
      <name val="Times New Roman"/>
    </font>
    <font>
      <u/>
      <color rgb="FF0000FF"/>
      <name val="Arial"/>
    </font>
    <font>
      <u/>
      <color rgb="FF1155CC"/>
      <name val="Arial"/>
    </font>
    <font>
      <u/>
      <sz val="12.0"/>
      <color rgb="FF1155CC"/>
      <name val="Times New Roman"/>
    </font>
    <font>
      <u/>
      <sz val="12.0"/>
      <color rgb="FF0000FF"/>
      <name val="Times New Roman"/>
    </font>
    <font>
      <u/>
      <sz val="12.0"/>
      <color rgb="FF1155CC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A777"/>
        <bgColor rgb="FFCCA777"/>
      </patternFill>
    </fill>
    <fill>
      <patternFill patternType="solid">
        <fgColor rgb="FF999999"/>
        <bgColor rgb="FF999999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</border>
    <border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EFEFEF"/>
      </left>
      <right style="thin">
        <color rgb="FFEFEFEF"/>
      </right>
    </border>
    <border>
      <left style="thin">
        <color rgb="FFEFEFEF"/>
      </left>
    </border>
    <border>
      <left style="thin">
        <color rgb="FFEFEFEF"/>
      </left>
      <right style="thin">
        <color rgb="FFEFEFEF"/>
      </right>
      <top style="thin">
        <color rgb="FFD9D9D9"/>
      </top>
    </border>
    <border>
      <left style="thin">
        <color rgb="FFEFEFEF"/>
      </left>
      <right style="thin">
        <color rgb="FFEFEFEF"/>
      </right>
      <top style="thin">
        <color rgb="FFCCA777"/>
      </top>
    </border>
    <border>
      <left style="thin">
        <color rgb="FFEFEFEF"/>
      </left>
      <right style="thin">
        <color rgb="FFCCA777"/>
      </right>
    </border>
    <border>
      <left style="thin">
        <color rgb="FFCCA777"/>
      </left>
      <right style="thin">
        <color rgb="FFCCA777"/>
      </right>
    </border>
    <border>
      <left style="thin">
        <color rgb="FFEFEFEF"/>
      </left>
      <right style="thin">
        <color rgb="FFEFEFEF"/>
      </right>
      <bottom style="thin">
        <color rgb="FFF3F3F3"/>
      </bottom>
    </border>
    <border>
      <left style="thin">
        <color rgb="FFEFEFEF"/>
      </left>
      <right style="thin">
        <color rgb="FFEFEFEF"/>
      </right>
      <top style="thin">
        <color rgb="FFF3F3F3"/>
      </top>
      <bottom style="thin">
        <color rgb="FFF3F3F3"/>
      </bottom>
    </border>
    <border>
      <left style="thin">
        <color rgb="FFEFEFEF"/>
      </left>
      <top style="thin">
        <color rgb="FFF3F3F3"/>
      </top>
      <bottom style="thin">
        <color rgb="FFF3F3F3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FFFFFF"/>
      </top>
      <bottom style="thin">
        <color rgb="FFF3F3F3"/>
      </bottom>
    </border>
    <border>
      <left style="thin">
        <color rgb="FFEFEFEF"/>
      </left>
      <right style="thin">
        <color rgb="FFEFEFEF"/>
      </right>
      <top style="thin">
        <color rgb="FFF3F3F3"/>
      </top>
    </border>
    <border>
      <left style="thin">
        <color rgb="FFEFEFEF"/>
      </left>
      <top style="thin">
        <color rgb="FFF3F3F3"/>
      </top>
    </border>
    <border>
      <top style="thin">
        <color rgb="FFF3F3F3"/>
      </top>
      <bottom style="thin">
        <color rgb="FFF3F3F3"/>
      </bottom>
    </border>
    <border>
      <top style="thin">
        <color rgb="FFFFFFFF"/>
      </top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2" numFmtId="0" xfId="0" applyAlignment="1" applyFont="1">
      <alignment horizontal="right" shrinkToFit="0" wrapText="1"/>
    </xf>
    <xf borderId="1" fillId="3" fontId="3" numFmtId="0" xfId="0" applyAlignment="1" applyBorder="1" applyFill="1" applyFont="1">
      <alignment horizontal="left" shrinkToFit="0" wrapText="0"/>
    </xf>
    <xf borderId="0" fillId="2" fontId="2" numFmtId="0" xfId="0" applyAlignment="1" applyFont="1">
      <alignment horizontal="left" shrinkToFit="0" wrapText="0"/>
    </xf>
    <xf borderId="0" fillId="2" fontId="4" numFmtId="0" xfId="0" applyAlignment="1" applyFont="1">
      <alignment shrinkToFit="0" vertical="center" wrapText="1"/>
    </xf>
    <xf borderId="2" fillId="4" fontId="4" numFmtId="0" xfId="0" applyAlignment="1" applyBorder="1" applyFill="1" applyFont="1">
      <alignment shrinkToFit="0" vertical="center" wrapText="1"/>
    </xf>
    <xf borderId="0" fillId="2" fontId="4" numFmtId="0" xfId="0" applyAlignment="1" applyFont="1">
      <alignment horizontal="left" shrinkToFit="0" vertical="center" wrapText="1"/>
    </xf>
    <xf borderId="3" fillId="3" fontId="5" numFmtId="0" xfId="0" applyAlignment="1" applyBorder="1" applyFont="1">
      <alignment horizontal="left" shrinkToFit="0" wrapText="0"/>
    </xf>
    <xf borderId="0" fillId="2" fontId="6" numFmtId="0" xfId="0" applyAlignment="1" applyFont="1">
      <alignment horizontal="left" shrinkToFit="0" vertical="center" wrapText="1"/>
    </xf>
    <xf borderId="3" fillId="3" fontId="7" numFmtId="0" xfId="0" applyAlignment="1" applyBorder="1" applyFont="1">
      <alignment vertical="bottom"/>
    </xf>
    <xf borderId="0" fillId="2" fontId="6" numFmtId="0" xfId="0" applyAlignment="1" applyFont="1">
      <alignment horizontal="center" shrinkToFit="0" vertical="center" wrapText="1"/>
    </xf>
    <xf borderId="2" fillId="4" fontId="6" numFmtId="0" xfId="0" applyAlignment="1" applyBorder="1" applyFont="1">
      <alignment horizontal="center" shrinkToFit="0" vertical="center" wrapText="1"/>
    </xf>
    <xf borderId="0" fillId="2" fontId="8" numFmtId="0" xfId="0" applyAlignment="1" applyFont="1">
      <alignment horizontal="left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0" fillId="2" fontId="9" numFmtId="0" xfId="0" applyAlignment="1" applyFont="1">
      <alignment readingOrder="0" shrinkToFit="0" vertical="center" wrapText="1"/>
    </xf>
    <xf borderId="0" fillId="2" fontId="1" numFmtId="0" xfId="0" applyAlignment="1" applyFont="1">
      <alignment shrinkToFit="0" vertical="center" wrapText="1"/>
    </xf>
    <xf borderId="5" fillId="3" fontId="10" numFmtId="0" xfId="0" applyAlignment="1" applyBorder="1" applyFont="1">
      <alignment horizontal="left" shrinkToFit="0" wrapText="0"/>
    </xf>
    <xf borderId="0" fillId="4" fontId="6" numFmtId="0" xfId="0" applyAlignment="1" applyFont="1">
      <alignment horizontal="center" shrinkToFit="0" vertical="center" wrapText="1"/>
    </xf>
    <xf borderId="6" fillId="5" fontId="11" numFmtId="0" xfId="0" applyAlignment="1" applyBorder="1" applyFill="1" applyFont="1">
      <alignment shrinkToFit="0" vertical="center" wrapText="1"/>
    </xf>
    <xf borderId="7" fillId="5" fontId="11" numFmtId="0" xfId="0" applyAlignment="1" applyBorder="1" applyFont="1">
      <alignment horizontal="center" shrinkToFit="0" vertical="center" wrapText="1"/>
    </xf>
    <xf borderId="6" fillId="5" fontId="11" numFmtId="0" xfId="0" applyAlignment="1" applyBorder="1" applyFont="1">
      <alignment horizontal="left" shrinkToFit="0" vertical="center" wrapText="1"/>
    </xf>
    <xf borderId="6" fillId="5" fontId="11" numFmtId="0" xfId="0" applyAlignment="1" applyBorder="1" applyFon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8" fillId="4" fontId="6" numFmtId="0" xfId="0" applyAlignment="1" applyBorder="1" applyFont="1">
      <alignment horizontal="center" shrinkToFit="0" vertical="center" wrapText="1"/>
    </xf>
    <xf borderId="9" fillId="6" fontId="12" numFmtId="0" xfId="0" applyAlignment="1" applyBorder="1" applyFill="1" applyFont="1">
      <alignment shrinkToFit="0" vertical="center" wrapText="1"/>
    </xf>
    <xf borderId="10" fillId="6" fontId="12" numFmtId="0" xfId="0" applyAlignment="1" applyBorder="1" applyFont="1">
      <alignment horizontal="center" shrinkToFit="0" wrapText="1"/>
    </xf>
    <xf borderId="11" fillId="6" fontId="12" numFmtId="0" xfId="0" applyAlignment="1" applyBorder="1" applyFont="1">
      <alignment horizontal="center" shrinkToFit="0" wrapText="1"/>
    </xf>
    <xf borderId="9" fillId="6" fontId="12" numFmtId="0" xfId="0" applyAlignment="1" applyBorder="1" applyFont="1">
      <alignment horizontal="left" shrinkToFit="0" vertical="center" wrapText="1"/>
    </xf>
    <xf borderId="12" fillId="7" fontId="13" numFmtId="0" xfId="0" applyAlignment="1" applyBorder="1" applyFill="1" applyFont="1">
      <alignment shrinkToFit="0" wrapText="1"/>
    </xf>
    <xf borderId="13" fillId="7" fontId="13" numFmtId="0" xfId="0" applyAlignment="1" applyBorder="1" applyFont="1">
      <alignment shrinkToFit="0" wrapText="1"/>
    </xf>
    <xf borderId="14" fillId="7" fontId="14" numFmtId="164" xfId="0" applyAlignment="1" applyBorder="1" applyFont="1" applyNumberFormat="1">
      <alignment horizontal="center" shrinkToFit="0" wrapText="1"/>
    </xf>
    <xf borderId="13" fillId="7" fontId="14" numFmtId="164" xfId="0" applyAlignment="1" applyBorder="1" applyFont="1" applyNumberFormat="1">
      <alignment horizontal="center" shrinkToFit="0" wrapText="1"/>
    </xf>
    <xf borderId="13" fillId="7" fontId="13" numFmtId="0" xfId="0" applyAlignment="1" applyBorder="1" applyFont="1">
      <alignment horizontal="left" shrinkToFit="0" wrapText="1"/>
    </xf>
    <xf borderId="14" fillId="7" fontId="13" numFmtId="164" xfId="0" applyAlignment="1" applyBorder="1" applyFont="1" applyNumberFormat="1">
      <alignment horizontal="center" shrinkToFit="0" wrapText="1"/>
    </xf>
    <xf borderId="15" fillId="7" fontId="15" numFmtId="0" xfId="0" applyAlignment="1" applyBorder="1" applyFont="1">
      <alignment horizontal="center" shrinkToFit="0" wrapText="1"/>
    </xf>
    <xf borderId="14" fillId="7" fontId="15" numFmtId="164" xfId="0" applyAlignment="1" applyBorder="1" applyFont="1" applyNumberFormat="1">
      <alignment horizontal="center" shrinkToFit="0" wrapText="1"/>
    </xf>
    <xf borderId="12" fillId="0" fontId="16" numFmtId="0" xfId="0" applyAlignment="1" applyBorder="1" applyFont="1">
      <alignment shrinkToFit="0" wrapText="1"/>
    </xf>
    <xf borderId="12" fillId="4" fontId="16" numFmtId="0" xfId="0" applyAlignment="1" applyBorder="1" applyFont="1">
      <alignment shrinkToFit="0" wrapText="1"/>
    </xf>
    <xf borderId="13" fillId="4" fontId="16" numFmtId="0" xfId="0" applyAlignment="1" applyBorder="1" applyFont="1">
      <alignment shrinkToFit="0" wrapText="1"/>
    </xf>
    <xf borderId="14" fillId="4" fontId="17" numFmtId="0" xfId="0" applyAlignment="1" applyBorder="1" applyFont="1">
      <alignment horizontal="center" shrinkToFit="0" wrapText="1"/>
    </xf>
    <xf borderId="13" fillId="4" fontId="18" numFmtId="0" xfId="0" applyAlignment="1" applyBorder="1" applyFont="1">
      <alignment horizontal="center" shrinkToFit="0" wrapText="1"/>
    </xf>
    <xf borderId="13" fillId="4" fontId="16" numFmtId="0" xfId="0" applyAlignment="1" applyBorder="1" applyFont="1">
      <alignment horizontal="left" shrinkToFit="0" wrapText="1"/>
    </xf>
    <xf borderId="14" fillId="4" fontId="16" numFmtId="0" xfId="0" applyAlignment="1" applyBorder="1" applyFont="1">
      <alignment horizontal="center" shrinkToFit="0" wrapText="1"/>
    </xf>
    <xf borderId="15" fillId="4" fontId="19" numFmtId="0" xfId="0" applyAlignment="1" applyBorder="1" applyFont="1">
      <alignment horizontal="center" shrinkToFit="0" wrapText="1"/>
    </xf>
    <xf borderId="15" fillId="4" fontId="15" numFmtId="0" xfId="0" applyAlignment="1" applyBorder="1" applyFont="1">
      <alignment horizontal="center" shrinkToFit="0" wrapText="1"/>
    </xf>
    <xf borderId="14" fillId="4" fontId="15" numFmtId="0" xfId="0" applyAlignment="1" applyBorder="1" applyFont="1">
      <alignment horizontal="center" shrinkToFit="0" wrapText="1"/>
    </xf>
    <xf borderId="0" fillId="0" fontId="20" numFmtId="0" xfId="0" applyAlignment="1" applyFont="1">
      <alignment shrinkToFit="0" wrapText="1"/>
    </xf>
    <xf borderId="13" fillId="0" fontId="16" numFmtId="0" xfId="0" applyAlignment="1" applyBorder="1" applyFont="1">
      <alignment shrinkToFit="0" wrapText="1"/>
    </xf>
    <xf borderId="14" fillId="4" fontId="21" numFmtId="0" xfId="0" applyAlignment="1" applyBorder="1" applyFont="1">
      <alignment horizontal="center" shrinkToFit="0" wrapText="1"/>
    </xf>
    <xf borderId="13" fillId="4" fontId="16" numFmtId="0" xfId="0" applyAlignment="1" applyBorder="1" applyFont="1">
      <alignment horizontal="center" shrinkToFit="0" wrapText="1"/>
    </xf>
    <xf borderId="13" fillId="4" fontId="18" numFmtId="164" xfId="0" applyAlignment="1" applyBorder="1" applyFont="1" applyNumberFormat="1">
      <alignment horizontal="center" shrinkToFit="0" wrapText="1"/>
    </xf>
    <xf borderId="13" fillId="4" fontId="16" numFmtId="164" xfId="0" applyAlignment="1" applyBorder="1" applyFont="1" applyNumberFormat="1">
      <alignment horizontal="center" shrinkToFit="0" wrapText="1"/>
    </xf>
    <xf borderId="14" fillId="4" fontId="15" numFmtId="164" xfId="0" applyAlignment="1" applyBorder="1" applyFont="1" applyNumberFormat="1">
      <alignment horizontal="center" shrinkToFit="0" wrapText="1"/>
    </xf>
    <xf borderId="13" fillId="0" fontId="18" numFmtId="0" xfId="0" applyAlignment="1" applyBorder="1" applyFont="1">
      <alignment horizontal="center" shrinkToFit="0" wrapText="1"/>
    </xf>
    <xf borderId="13" fillId="0" fontId="16" numFmtId="0" xfId="0" applyAlignment="1" applyBorder="1" applyFont="1">
      <alignment horizontal="left" shrinkToFit="0" wrapText="1"/>
    </xf>
    <xf borderId="13" fillId="0" fontId="16" numFmtId="0" xfId="0" applyAlignment="1" applyBorder="1" applyFont="1">
      <alignment horizontal="center" shrinkToFit="0" wrapText="1"/>
    </xf>
    <xf borderId="15" fillId="0" fontId="15" numFmtId="0" xfId="0" applyAlignment="1" applyBorder="1" applyFont="1">
      <alignment horizontal="center" shrinkToFit="0" wrapText="1"/>
    </xf>
    <xf borderId="14" fillId="0" fontId="13" numFmtId="0" xfId="0" applyAlignment="1" applyBorder="1" applyFont="1">
      <alignment horizontal="center" shrinkToFit="0" wrapText="1"/>
    </xf>
    <xf borderId="16" fillId="0" fontId="16" numFmtId="0" xfId="0" applyAlignment="1" applyBorder="1" applyFont="1">
      <alignment shrinkToFit="0" wrapText="1"/>
    </xf>
    <xf borderId="13" fillId="0" fontId="18" numFmtId="164" xfId="0" applyAlignment="1" applyBorder="1" applyFont="1" applyNumberFormat="1">
      <alignment horizontal="center" shrinkToFit="0" wrapText="1"/>
    </xf>
    <xf borderId="14" fillId="0" fontId="15" numFmtId="164" xfId="0" applyAlignment="1" applyBorder="1" applyFont="1" applyNumberFormat="1">
      <alignment horizontal="center" shrinkToFit="0" wrapText="1"/>
    </xf>
    <xf borderId="0" fillId="0" fontId="22" numFmtId="0" xfId="0" applyFont="1"/>
    <xf borderId="17" fillId="0" fontId="18" numFmtId="0" xfId="0" applyAlignment="1" applyBorder="1" applyFont="1">
      <alignment horizontal="center" shrinkToFit="0" wrapText="1"/>
    </xf>
    <xf borderId="18" fillId="0" fontId="13" numFmtId="0" xfId="0" applyAlignment="1" applyBorder="1" applyFont="1">
      <alignment horizontal="center" shrinkToFit="0" wrapText="1"/>
    </xf>
    <xf borderId="15" fillId="0" fontId="18" numFmtId="0" xfId="0" applyAlignment="1" applyBorder="1" applyFont="1">
      <alignment horizontal="center" shrinkToFit="0" wrapText="1"/>
    </xf>
    <xf borderId="15" fillId="0" fontId="13" numFmtId="0" xfId="0" applyAlignment="1" applyBorder="1" applyFont="1">
      <alignment horizontal="center" shrinkToFit="0" wrapText="1"/>
    </xf>
    <xf borderId="6" fillId="0" fontId="18" numFmtId="0" xfId="0" applyAlignment="1" applyBorder="1" applyFont="1">
      <alignment horizontal="center" shrinkToFit="0" wrapText="1"/>
    </xf>
    <xf borderId="14" fillId="0" fontId="16" numFmtId="0" xfId="0" applyAlignment="1" applyBorder="1" applyFont="1">
      <alignment horizontal="center" shrinkToFit="0" wrapText="1"/>
    </xf>
    <xf borderId="7" fillId="0" fontId="13" numFmtId="0" xfId="0" applyAlignment="1" applyBorder="1" applyFont="1">
      <alignment horizontal="center" shrinkToFit="0" wrapText="1"/>
    </xf>
    <xf borderId="17" fillId="0" fontId="16" numFmtId="0" xfId="0" applyAlignment="1" applyBorder="1" applyFont="1">
      <alignment shrinkToFit="0" wrapText="1"/>
    </xf>
    <xf borderId="6" fillId="0" fontId="16" numFmtId="0" xfId="0" applyAlignment="1" applyBorder="1" applyFont="1">
      <alignment shrinkToFit="0" wrapText="1"/>
    </xf>
    <xf borderId="0" fillId="0" fontId="16" numFmtId="0" xfId="0" applyAlignment="1" applyFont="1">
      <alignment shrinkToFit="0" wrapText="1"/>
    </xf>
    <xf borderId="19" fillId="4" fontId="23" numFmtId="0" xfId="0" applyAlignment="1" applyBorder="1" applyFont="1">
      <alignment horizontal="center" shrinkToFit="0" wrapText="1"/>
    </xf>
    <xf borderId="0" fillId="0" fontId="24" numFmtId="0" xfId="0" applyAlignment="1" applyFont="1">
      <alignment vertical="top"/>
    </xf>
    <xf borderId="0" fillId="4" fontId="24" numFmtId="0" xfId="0" applyAlignment="1" applyFont="1">
      <alignment vertical="top"/>
    </xf>
    <xf borderId="0" fillId="0" fontId="24" numFmtId="0" xfId="0" applyAlignment="1" applyFont="1">
      <alignment horizontal="left" shrinkToFit="0" vertical="top" wrapText="1"/>
    </xf>
    <xf borderId="0" fillId="4" fontId="25" numFmtId="0" xfId="0" applyAlignment="1" applyFont="1">
      <alignment horizontal="center" vertical="top"/>
    </xf>
    <xf borderId="0" fillId="4" fontId="26" numFmtId="0" xfId="0" applyAlignment="1" applyFont="1">
      <alignment horizontal="center" vertical="top"/>
    </xf>
    <xf borderId="0" fillId="4" fontId="19" numFmtId="0" xfId="0" applyAlignment="1" applyFont="1">
      <alignment horizontal="left" vertical="top"/>
    </xf>
    <xf borderId="0" fillId="4" fontId="24" numFmtId="164" xfId="0" applyAlignment="1" applyFont="1" applyNumberFormat="1">
      <alignment horizontal="center" vertical="top"/>
    </xf>
    <xf borderId="0" fillId="4" fontId="24" numFmtId="0" xfId="0" applyAlignment="1" applyFont="1">
      <alignment horizontal="center" vertical="top"/>
    </xf>
    <xf borderId="0" fillId="0" fontId="24" numFmtId="0" xfId="0" applyAlignment="1" applyFont="1">
      <alignment shrinkToFit="0" vertical="top" wrapText="1"/>
    </xf>
    <xf borderId="0" fillId="0" fontId="26" numFmtId="0" xfId="0" applyAlignment="1" applyFont="1">
      <alignment horizontal="center" vertical="top"/>
    </xf>
    <xf borderId="20" fillId="0" fontId="19" numFmtId="0" xfId="0" applyAlignment="1" applyBorder="1" applyFont="1">
      <alignment horizontal="left" vertical="top"/>
    </xf>
    <xf borderId="0" fillId="0" fontId="24" numFmtId="165" xfId="0" applyAlignment="1" applyFont="1" applyNumberFormat="1">
      <alignment horizontal="center" vertical="top"/>
    </xf>
    <xf borderId="0" fillId="0" fontId="24" numFmtId="164" xfId="0" applyAlignment="1" applyFont="1" applyNumberFormat="1">
      <alignment horizontal="center" vertical="top"/>
    </xf>
    <xf borderId="0" fillId="4" fontId="27" numFmtId="0" xfId="0" applyAlignment="1" applyFont="1">
      <alignment horizontal="center" vertical="top"/>
    </xf>
    <xf borderId="0" fillId="0" fontId="28" numFmtId="0" xfId="0" applyFont="1"/>
    <xf borderId="0" fillId="0" fontId="24" numFmtId="0" xfId="0" applyAlignment="1" applyFont="1">
      <alignment horizontal="center" vertical="top"/>
    </xf>
    <xf borderId="0" fillId="0" fontId="19" numFmtId="0" xfId="0" applyAlignment="1" applyFont="1">
      <alignment horizontal="left" vertical="top"/>
    </xf>
    <xf borderId="0" fillId="0" fontId="24" numFmtId="0" xfId="0" applyAlignment="1" applyFont="1">
      <alignment shrinkToFit="0" vertical="top" wrapText="0"/>
    </xf>
    <xf borderId="12" fillId="7" fontId="16" numFmtId="0" xfId="0" applyAlignment="1" applyBorder="1" applyFont="1">
      <alignment shrinkToFit="0" wrapText="1"/>
    </xf>
    <xf borderId="14" fillId="7" fontId="18" numFmtId="164" xfId="0" applyAlignment="1" applyBorder="1" applyFont="1" applyNumberFormat="1">
      <alignment horizontal="center" shrinkToFit="0" wrapText="1"/>
    </xf>
    <xf borderId="13" fillId="7" fontId="18" numFmtId="164" xfId="0" applyAlignment="1" applyBorder="1" applyFont="1" applyNumberFormat="1">
      <alignment horizontal="center" shrinkToFit="0" wrapText="1"/>
    </xf>
    <xf borderId="13" fillId="7" fontId="16" numFmtId="0" xfId="0" applyAlignment="1" applyBorder="1" applyFont="1">
      <alignment horizontal="left" shrinkToFit="0" wrapText="1"/>
    </xf>
    <xf borderId="14" fillId="7" fontId="16" numFmtId="164" xfId="0" applyAlignment="1" applyBorder="1" applyFont="1" applyNumberFormat="1">
      <alignment horizontal="center" shrinkToFit="0" wrapText="1"/>
    </xf>
    <xf borderId="15" fillId="7" fontId="19" numFmtId="0" xfId="0" applyAlignment="1" applyBorder="1" applyFont="1">
      <alignment horizontal="center" shrinkToFit="0" wrapText="1"/>
    </xf>
    <xf borderId="6" fillId="4" fontId="18" numFmtId="0" xfId="0" applyAlignment="1" applyBorder="1" applyFont="1">
      <alignment horizontal="center" shrinkToFit="0" wrapText="1"/>
    </xf>
    <xf borderId="15" fillId="4" fontId="19" numFmtId="166" xfId="0" applyAlignment="1" applyBorder="1" applyFont="1" applyNumberFormat="1">
      <alignment horizontal="center" shrinkToFit="0" wrapText="1"/>
    </xf>
    <xf borderId="7" fillId="4" fontId="15" numFmtId="0" xfId="0" applyAlignment="1" applyBorder="1" applyFont="1">
      <alignment horizontal="center" shrinkToFit="0" wrapText="1"/>
    </xf>
    <xf borderId="0" fillId="4" fontId="24" numFmtId="0" xfId="0" applyAlignment="1" applyFont="1">
      <alignment horizontal="left" vertical="top"/>
    </xf>
    <xf borderId="0" fillId="4" fontId="24" numFmtId="166" xfId="0" applyAlignment="1" applyFont="1" applyNumberFormat="1">
      <alignment horizontal="center" vertical="top"/>
    </xf>
    <xf borderId="15" fillId="4" fontId="18" numFmtId="0" xfId="0" applyAlignment="1" applyBorder="1" applyFont="1">
      <alignment horizontal="center" shrinkToFit="0" wrapText="1"/>
    </xf>
    <xf borderId="0" fillId="4" fontId="16" numFmtId="0" xfId="0" applyAlignment="1" applyFont="1">
      <alignment shrinkToFit="0" wrapText="1"/>
    </xf>
    <xf borderId="15" fillId="4" fontId="18" numFmtId="164" xfId="0" applyAlignment="1" applyBorder="1" applyFont="1" applyNumberFormat="1">
      <alignment horizontal="center" shrinkToFit="0" wrapText="1"/>
    </xf>
    <xf borderId="0" fillId="4" fontId="16" numFmtId="0" xfId="0" applyAlignment="1" applyFont="1">
      <alignment horizontal="left" shrinkToFit="0" wrapText="1"/>
    </xf>
    <xf borderId="0" fillId="4" fontId="16" numFmtId="0" xfId="0" applyAlignment="1" applyFont="1">
      <alignment horizontal="center" shrinkToFit="0" wrapText="1"/>
    </xf>
    <xf borderId="15" fillId="4" fontId="15" numFmtId="164" xfId="0" applyAlignment="1" applyBorder="1" applyFont="1" applyNumberFormat="1">
      <alignment horizontal="center" shrinkToFit="0" wrapText="1"/>
    </xf>
    <xf borderId="13" fillId="7" fontId="16" numFmtId="0" xfId="0" applyAlignment="1" applyBorder="1" applyFont="1">
      <alignment shrinkToFit="0" wrapText="1"/>
    </xf>
    <xf borderId="6" fillId="4" fontId="18" numFmtId="164" xfId="0" applyAlignment="1" applyBorder="1" applyFont="1" applyNumberFormat="1">
      <alignment horizontal="center" shrinkToFit="0" wrapText="1"/>
    </xf>
    <xf borderId="7" fillId="4" fontId="15" numFmtId="164" xfId="0" applyAlignment="1" applyBorder="1" applyFont="1" applyNumberFormat="1">
      <alignment horizontal="center" shrinkToFit="0" wrapText="1"/>
    </xf>
    <xf borderId="0" fillId="4" fontId="16" numFmtId="164" xfId="0" applyAlignment="1" applyFont="1" applyNumberFormat="1">
      <alignment horizontal="center" shrinkToFit="0" wrapText="1"/>
    </xf>
    <xf borderId="0" fillId="0" fontId="16" numFmtId="0" xfId="0" applyAlignment="1" applyFont="1">
      <alignment horizontal="left" shrinkToFit="0" wrapText="1"/>
    </xf>
    <xf borderId="0" fillId="0" fontId="16" numFmtId="0" xfId="0" applyAlignment="1" applyFont="1">
      <alignment horizontal="center" shrinkToFit="0" wrapText="1"/>
    </xf>
    <xf borderId="0" fillId="4" fontId="29" numFmtId="0" xfId="0" applyAlignment="1" applyFont="1">
      <alignment horizontal="center" shrinkToFit="0" wrapText="1"/>
    </xf>
    <xf borderId="0" fillId="0" fontId="18" numFmtId="0" xfId="0" applyAlignment="1" applyFont="1">
      <alignment horizontal="center" shrinkToFit="0" wrapText="1"/>
    </xf>
    <xf borderId="0" fillId="4" fontId="19" numFmtId="0" xfId="0" applyAlignment="1" applyFont="1">
      <alignment horizontal="center" shrinkToFit="0" wrapText="1"/>
    </xf>
    <xf borderId="0" fillId="0" fontId="15" numFmtId="0" xfId="0" applyAlignment="1" applyFont="1">
      <alignment horizontal="center" shrinkToFit="0" wrapText="1"/>
    </xf>
    <xf borderId="0" fillId="4" fontId="30" numFmtId="0" xfId="0" applyAlignment="1" applyFont="1">
      <alignment horizontal="center" shrinkToFit="0" wrapText="1"/>
    </xf>
    <xf borderId="0" fillId="4" fontId="18" numFmtId="164" xfId="0" applyAlignment="1" applyFont="1" applyNumberFormat="1">
      <alignment horizontal="center" shrinkToFit="0" wrapText="1"/>
    </xf>
    <xf borderId="0" fillId="4" fontId="15" numFmtId="0" xfId="0" applyAlignment="1" applyFont="1">
      <alignment horizontal="center" shrinkToFit="0" wrapText="1"/>
    </xf>
    <xf borderId="0" fillId="4" fontId="26" numFmtId="164" xfId="0" applyAlignment="1" applyFont="1" applyNumberFormat="1">
      <alignment horizontal="center" vertical="top"/>
    </xf>
    <xf borderId="0" fillId="0" fontId="31" numFmtId="0" xfId="0" applyAlignment="1" applyFont="1">
      <alignment vertical="top"/>
    </xf>
    <xf borderId="0" fillId="0" fontId="24" numFmtId="0" xfId="0" applyAlignment="1" applyFont="1">
      <alignment horizontal="left" vertical="top"/>
    </xf>
    <xf borderId="0" fillId="4" fontId="32" numFmtId="164" xfId="0" applyAlignment="1" applyFont="1" applyNumberFormat="1">
      <alignment horizontal="center" shrinkToFit="0" wrapText="1"/>
    </xf>
    <xf borderId="0" fillId="0" fontId="16" numFmtId="0" xfId="0" applyAlignment="1" applyFont="1">
      <alignment vertical="bottom"/>
    </xf>
    <xf borderId="0" fillId="0" fontId="16" numFmtId="0" xfId="0" applyAlignment="1" applyFont="1">
      <alignment horizontal="center" shrinkToFit="0" vertical="bottom" wrapText="1"/>
    </xf>
    <xf borderId="14" fillId="4" fontId="19" numFmtId="0" xfId="0" applyAlignment="1" applyBorder="1" applyFont="1">
      <alignment horizontal="center" shrinkToFit="0" wrapText="1"/>
    </xf>
    <xf borderId="15" fillId="4" fontId="16" numFmtId="166" xfId="0" applyAlignment="1" applyBorder="1" applyFont="1" applyNumberFormat="1">
      <alignment horizontal="center" shrinkToFit="0" wrapText="1"/>
    </xf>
    <xf borderId="15" fillId="4" fontId="33" numFmtId="0" xfId="0" applyAlignment="1" applyBorder="1" applyFont="1">
      <alignment horizontal="center" shrinkToFit="0" wrapText="1"/>
    </xf>
    <xf borderId="0" fillId="0" fontId="16" numFmtId="0" xfId="0" applyFont="1"/>
    <xf borderId="0" fillId="0" fontId="34" numFmtId="0" xfId="0" applyAlignment="1" applyFont="1">
      <alignment horizontal="center"/>
    </xf>
    <xf borderId="0" fillId="0" fontId="16" numFmtId="0" xfId="0" applyAlignment="1" applyFont="1">
      <alignment horizontal="left"/>
    </xf>
    <xf borderId="0" fillId="0" fontId="16" numFmtId="0" xfId="0" applyAlignment="1" applyFont="1">
      <alignment horizontal="center"/>
    </xf>
    <xf borderId="0" fillId="4" fontId="16" numFmtId="0" xfId="0" applyAlignment="1" applyFont="1">
      <alignment shrinkToFit="0" vertical="bottom" wrapText="1"/>
    </xf>
    <xf borderId="0" fillId="4" fontId="35" numFmtId="0" xfId="0" applyAlignment="1" applyFont="1">
      <alignment horizontal="center" shrinkToFit="0" vertical="bottom" wrapText="1"/>
    </xf>
    <xf borderId="0" fillId="4" fontId="20" numFmtId="164" xfId="0" applyAlignment="1" applyFont="1" applyNumberFormat="1">
      <alignment vertical="bottom"/>
    </xf>
    <xf borderId="0" fillId="4" fontId="16" numFmtId="0" xfId="0" applyAlignment="1" applyFont="1">
      <alignment horizontal="left" shrinkToFit="0" vertical="bottom" wrapText="1"/>
    </xf>
    <xf borderId="0" fillId="4" fontId="16" numFmtId="0" xfId="0" applyAlignment="1" applyFont="1">
      <alignment horizontal="center" shrinkToFit="0" vertical="bottom" wrapText="1"/>
    </xf>
    <xf borderId="0" fillId="4" fontId="19" numFmtId="0" xfId="0" applyAlignment="1" applyFont="1">
      <alignment horizontal="center" shrinkToFit="0" vertical="bottom" wrapText="1"/>
    </xf>
    <xf borderId="0" fillId="0" fontId="36" numFmtId="0" xfId="0" applyAlignment="1" applyFont="1">
      <alignment horizontal="left"/>
    </xf>
    <xf borderId="14" fillId="7" fontId="19" numFmtId="164" xfId="0" applyAlignment="1" applyBorder="1" applyFont="1" applyNumberFormat="1">
      <alignment horizontal="center" shrinkToFit="0" wrapText="1"/>
    </xf>
    <xf borderId="0" fillId="0" fontId="37" numFmtId="0" xfId="0" applyFont="1"/>
    <xf borderId="0" fillId="0" fontId="20" numFmtId="0" xfId="0" applyAlignment="1" applyFont="1">
      <alignment horizontal="left"/>
    </xf>
    <xf borderId="14" fillId="4" fontId="38" numFmtId="0" xfId="0" applyAlignment="1" applyBorder="1" applyFont="1">
      <alignment horizontal="center" shrinkToFit="0" wrapText="1"/>
    </xf>
    <xf borderId="0" fillId="4" fontId="39" numFmtId="0" xfId="0" applyAlignment="1" applyFont="1">
      <alignment horizontal="center" shrinkToFit="0" vertical="top" wrapText="1"/>
    </xf>
    <xf borderId="0" fillId="0" fontId="26" numFmtId="0" xfId="0" applyAlignment="1" applyFont="1">
      <alignment horizontal="center" shrinkToFit="0" vertical="top" wrapText="1"/>
    </xf>
    <xf borderId="20" fillId="0" fontId="24" numFmtId="0" xfId="0" applyAlignment="1" applyBorder="1" applyFont="1">
      <alignment horizontal="left" shrinkToFit="0" vertical="top" wrapText="1"/>
    </xf>
    <xf borderId="0" fillId="0" fontId="24" numFmtId="165" xfId="0" applyAlignment="1" applyFont="1" applyNumberFormat="1">
      <alignment horizontal="center" shrinkToFit="0" vertical="top" wrapText="1"/>
    </xf>
    <xf borderId="0" fillId="4" fontId="24" numFmtId="0" xfId="0" applyAlignment="1" applyFont="1">
      <alignment horizontal="center" shrinkToFit="0" vertical="top" wrapText="1"/>
    </xf>
    <xf borderId="0" fillId="4" fontId="40" numFmtId="0" xfId="0" applyAlignment="1" applyFont="1">
      <alignment horizontal="center" shrinkToFit="0" vertical="top" wrapText="1"/>
    </xf>
    <xf borderId="0" fillId="0" fontId="24" numFmtId="0" xfId="0" applyAlignment="1" applyFont="1">
      <alignment horizontal="center" shrinkToFit="0" vertical="top" wrapText="1"/>
    </xf>
    <xf borderId="0" fillId="4" fontId="24" numFmtId="0" xfId="0" applyAlignment="1" applyFont="1">
      <alignment shrinkToFit="0" vertical="top" wrapText="1"/>
    </xf>
    <xf borderId="0" fillId="4" fontId="26" numFmtId="0" xfId="0" applyAlignment="1" applyFont="1">
      <alignment horizontal="center" shrinkToFit="0" vertical="top" wrapText="1"/>
    </xf>
    <xf borderId="0" fillId="4" fontId="24" numFmtId="0" xfId="0" applyAlignment="1" applyFont="1">
      <alignment horizontal="left" shrinkToFit="0" vertical="top" wrapText="1"/>
    </xf>
    <xf borderId="0" fillId="4" fontId="24" numFmtId="166" xfId="0" applyAlignment="1" applyFont="1" applyNumberFormat="1">
      <alignment horizontal="center" shrinkToFit="0" vertical="top" wrapText="1"/>
    </xf>
    <xf borderId="0" fillId="4" fontId="20" numFmtId="164" xfId="0" applyAlignment="1" applyFont="1" applyNumberFormat="1">
      <alignment shrinkToFit="0" vertical="bottom" wrapText="1"/>
    </xf>
    <xf borderId="0" fillId="0" fontId="41" numFmtId="0" xfId="0" applyAlignment="1" applyFont="1">
      <alignment horizontal="center" shrinkToFit="0" wrapText="1"/>
    </xf>
    <xf borderId="0" fillId="0" fontId="42" numFmtId="0" xfId="0" applyAlignment="1" applyFont="1">
      <alignment horizontal="left" shrinkToFit="0" wrapText="1"/>
    </xf>
    <xf borderId="0" fillId="0" fontId="43" numFmtId="0" xfId="0" applyAlignment="1" applyFont="1">
      <alignment shrinkToFit="0" wrapText="1"/>
    </xf>
    <xf borderId="0" fillId="0" fontId="20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youtube.com/watch?v=GjRv7dJTync" TargetMode="External"/><Relationship Id="rId42" Type="http://schemas.openxmlformats.org/officeDocument/2006/relationships/hyperlink" Target="https://www.youtube.com/watch?app=desktop&amp;v=pM-HpZQWKT4&amp;d=n" TargetMode="External"/><Relationship Id="rId41" Type="http://schemas.openxmlformats.org/officeDocument/2006/relationships/hyperlink" Target="https://www.racepowerofanillusion.org/videos/how-racial-wealth-gap-was-created" TargetMode="External"/><Relationship Id="rId44" Type="http://schemas.openxmlformats.org/officeDocument/2006/relationships/hyperlink" Target="https://www.youtube.com/watch?v=akOe5-UsQ2o" TargetMode="External"/><Relationship Id="rId43" Type="http://schemas.openxmlformats.org/officeDocument/2006/relationships/hyperlink" Target="https://www.youtube.com/watch?v=c1LB8kDW67M&amp;t=459s" TargetMode="External"/><Relationship Id="rId46" Type="http://schemas.openxmlformats.org/officeDocument/2006/relationships/hyperlink" Target="https://www.youtube.com/watch?v=krfcq5pF8u8" TargetMode="External"/><Relationship Id="rId45" Type="http://schemas.openxmlformats.org/officeDocument/2006/relationships/hyperlink" Target="https://www.youtube.com/watch?v=UcCxsLDma2o" TargetMode="External"/><Relationship Id="rId1" Type="http://schemas.openxmlformats.org/officeDocument/2006/relationships/hyperlink" Target="https://ssir.org/articles/entry/the_bias_of_professionalism_standards" TargetMode="External"/><Relationship Id="rId2" Type="http://schemas.openxmlformats.org/officeDocument/2006/relationships/hyperlink" Target="https://acresofancestry.org/wp-content/uploads/2021/01/Harris_Whiteness-as-Property_1993.pdfhttps://acresofancestry.org/wp-content/uploads/2021/01/Harris_Whiteness-as-Property_1993.pdf" TargetMode="External"/><Relationship Id="rId3" Type="http://schemas.openxmlformats.org/officeDocument/2006/relationships/hyperlink" Target="https://matadornetwork.com/change/4-ways-americans-taught-white-savior-complex-can/" TargetMode="External"/><Relationship Id="rId4" Type="http://schemas.openxmlformats.org/officeDocument/2006/relationships/hyperlink" Target="http://sites.austincc.edu/accent/cultural-appreciation-vs-cultural-appropriation-why-it-matters/" TargetMode="External"/><Relationship Id="rId9" Type="http://schemas.openxmlformats.org/officeDocument/2006/relationships/hyperlink" Target="https://womenscenteratumbc.wordpress.com/2015/05/11/the-mentalist-model-and-the-issue-with-playing-devils-advocate-to-peoples-experiences/" TargetMode="External"/><Relationship Id="rId48" Type="http://schemas.openxmlformats.org/officeDocument/2006/relationships/hyperlink" Target="https://www.facebook.com/ucdaviswrrc/videos/365225481225185" TargetMode="External"/><Relationship Id="rId47" Type="http://schemas.openxmlformats.org/officeDocument/2006/relationships/hyperlink" Target="https://www.youtube.com/watch?v=xfo1XJDJKSU&amp;t=14s" TargetMode="External"/><Relationship Id="rId49" Type="http://schemas.openxmlformats.org/officeDocument/2006/relationships/hyperlink" Target="https://www.youtube.com/watch?v=Pc6RHtEbiOA" TargetMode="External"/><Relationship Id="rId5" Type="http://schemas.openxmlformats.org/officeDocument/2006/relationships/hyperlink" Target="http://www.racialequityvtnea.org/wp-content/uploads/2018/09/Interrupting-Bias_-Calling-Out-vs.-Calling-In-REVISED-Aug-2018-1.pdf" TargetMode="External"/><Relationship Id="rId6" Type="http://schemas.openxmlformats.org/officeDocument/2006/relationships/hyperlink" Target="https://www.nytimes.com/2021/02/07/us/white-protestants-ku-klux-klan.html?searchResultPosition=1" TargetMode="External"/><Relationship Id="rId7" Type="http://schemas.openxmlformats.org/officeDocument/2006/relationships/hyperlink" Target="https://www.theatlantic.com/magazine/archive/2014/06/the-case-for-reparations/361631/" TargetMode="External"/><Relationship Id="rId8" Type="http://schemas.openxmlformats.org/officeDocument/2006/relationships/hyperlink" Target="https://www.nbcnews.com/news/asian-america/filipino-american-confronted-blm-message-sheds-light-form-genteel-racism-n1231409" TargetMode="External"/><Relationship Id="rId31" Type="http://schemas.openxmlformats.org/officeDocument/2006/relationships/hyperlink" Target="https://medicine.wustl.edu/news/podcast-racism-as-a-public-health-issue/" TargetMode="External"/><Relationship Id="rId30" Type="http://schemas.openxmlformats.org/officeDocument/2006/relationships/hyperlink" Target="https://jenniferbrownspeaks.com/2018/01/12/allyship-in-2018-activating-your-ally-voice/?fbclid=IwAR0TEhIQAgA6FwgpA2BqZ_8SyCrwt8gUWhX3ORnxiCMCcGiOLN__qwTpny0" TargetMode="External"/><Relationship Id="rId33" Type="http://schemas.openxmlformats.org/officeDocument/2006/relationships/hyperlink" Target="https://www.youtube.com/watch?v=hDd3bzA7450" TargetMode="External"/><Relationship Id="rId32" Type="http://schemas.openxmlformats.org/officeDocument/2006/relationships/hyperlink" Target="https://podcasts.apple.com/us/podcast/harm-in-mental-health/id1518319521?i=1000479360358" TargetMode="External"/><Relationship Id="rId35" Type="http://schemas.openxmlformats.org/officeDocument/2006/relationships/hyperlink" Target="https://www.youtube.com/watch?v=dP_Rn8InPCo" TargetMode="External"/><Relationship Id="rId34" Type="http://schemas.openxmlformats.org/officeDocument/2006/relationships/hyperlink" Target="https://www.pbs.org/video/goin-back-to-t-town-lkrlin/" TargetMode="External"/><Relationship Id="rId37" Type="http://schemas.openxmlformats.org/officeDocument/2006/relationships/hyperlink" Target="https://www.kanopy.com/product/trail-tears-cherokee-legacy" TargetMode="External"/><Relationship Id="rId36" Type="http://schemas.openxmlformats.org/officeDocument/2006/relationships/hyperlink" Target="https://www.pbs.org/video/the-chinese-exclusion-act-eixnlw/" TargetMode="External"/><Relationship Id="rId39" Type="http://schemas.openxmlformats.org/officeDocument/2006/relationships/hyperlink" Target="https://www.youtube.com/watch?v=VAM9nh8WC-8" TargetMode="External"/><Relationship Id="rId38" Type="http://schemas.openxmlformats.org/officeDocument/2006/relationships/hyperlink" Target="https://www.youtube.com/watch?app=desktop&amp;v=S0jf8D5WHoo&amp;d=n" TargetMode="External"/><Relationship Id="rId62" Type="http://schemas.openxmlformats.org/officeDocument/2006/relationships/hyperlink" Target="https://www.bankrate.com/insurance/car/changing-gender-on-license/" TargetMode="External"/><Relationship Id="rId61" Type="http://schemas.openxmlformats.org/officeDocument/2006/relationships/hyperlink" Target="https://mylearning.nps.gov/library-resources/facilitating-courageous-conversations/" TargetMode="External"/><Relationship Id="rId20" Type="http://schemas.openxmlformats.org/officeDocument/2006/relationships/hyperlink" Target="https://www.goodreads.com/en/book/show/45894124-unworthy-republic" TargetMode="External"/><Relationship Id="rId63" Type="http://schemas.openxmlformats.org/officeDocument/2006/relationships/drawing" Target="../drawings/drawing1.xml"/><Relationship Id="rId22" Type="http://schemas.openxmlformats.org/officeDocument/2006/relationships/hyperlink" Target="https://thirdeyebag.com/products/how-to-be-an-antiracist?_pos=1&amp;_sid=1d60f0984&amp;_ss=r" TargetMode="External"/><Relationship Id="rId21" Type="http://schemas.openxmlformats.org/officeDocument/2006/relationships/hyperlink" Target="https://thirdeyebag.com/products/me-and-white-supremacy-combat-racism-change-the-world-and-become-a-good-ancestor?_pos=2&amp;_sid=5fc01faa6&amp;_ss=r" TargetMode="External"/><Relationship Id="rId24" Type="http://schemas.openxmlformats.org/officeDocument/2006/relationships/hyperlink" Target="https://www.amazon.com/Emergent-Strategy-Shaping-Change-Changing/dp/1849352607" TargetMode="External"/><Relationship Id="rId23" Type="http://schemas.openxmlformats.org/officeDocument/2006/relationships/hyperlink" Target="https://www.amazon.com/Condemnation-Blackness-Making-America-Preface-dp-0674238141/dp/0674238141/ref=dp_ob_title_bk" TargetMode="External"/><Relationship Id="rId60" Type="http://schemas.openxmlformats.org/officeDocument/2006/relationships/hyperlink" Target="https://www.colorado.edu/center/teaching-learning/sites/default/files/attached-files/facilitating_difficult_race_discussions.pdf" TargetMode="External"/><Relationship Id="rId26" Type="http://schemas.openxmlformats.org/officeDocument/2006/relationships/hyperlink" Target="https://thirdeyebag.com/products/why-i-m-no-longer-talking-to-white-people-about-race?_pos=1&amp;_sid=c3762b5ce&amp;_ss=r" TargetMode="External"/><Relationship Id="rId25" Type="http://schemas.openxmlformats.org/officeDocument/2006/relationships/hyperlink" Target="https://www.amazon.com/Diversity-Workplace-Eye-Opening-Interviews-Conversations/dp/1641529040?tag=wwwfccom-20" TargetMode="External"/><Relationship Id="rId28" Type="http://schemas.openxmlformats.org/officeDocument/2006/relationships/hyperlink" Target="https://www.aamc.org/news-insights/podcast-racism-and-medical-education-telling-full-story" TargetMode="External"/><Relationship Id="rId27" Type="http://schemas.openxmlformats.org/officeDocument/2006/relationships/hyperlink" Target="https://podcasts.google.com/feed/aHR0cHM6Ly9hbmNob3IuZm0vcy8zZjkyZmNlMC9wb2RjYXN0L3Jzcw/episode/ODM5NjgyMmYtYzhiYi00YTY1LWExMzktYzNiODNkNGQwMTUx?sa=X&amp;ved=0CAUQkfYCahcKEwjI6LyY98vuAhUAAAAAHQAAAAAQAg&amp;hl=en" TargetMode="External"/><Relationship Id="rId29" Type="http://schemas.openxmlformats.org/officeDocument/2006/relationships/hyperlink" Target="https://podcasts.apple.com/us/podcast/1619/id1476928106" TargetMode="External"/><Relationship Id="rId51" Type="http://schemas.openxmlformats.org/officeDocument/2006/relationships/hyperlink" Target="http://youtube.com/watch?v=HF908JMdgKw" TargetMode="External"/><Relationship Id="rId50" Type="http://schemas.openxmlformats.org/officeDocument/2006/relationships/hyperlink" Target="https://www.ted.com/talks/angelica_dass_the_beauty_of_human_skin_in_every_color/transcript?language=en" TargetMode="External"/><Relationship Id="rId53" Type="http://schemas.openxmlformats.org/officeDocument/2006/relationships/hyperlink" Target="https://www.equityatwork.us/recording?fbclid=IwAR2nAoFN8krw9bvcYT9VdX8CxWzSNtVI9JDYEivp9YmnExYpIihdhrrdMuQ" TargetMode="External"/><Relationship Id="rId52" Type="http://schemas.openxmlformats.org/officeDocument/2006/relationships/hyperlink" Target="https://www.youtube.com/watch?v=6TTZxj1TX7M&amp;feature=youtu.be&amp;fbclid=IwAR3TQJmnFRyDpJ9HQlBVce716kEgKZmJhzj5V2ur-QMCkNaqXKydQqy-nK8" TargetMode="External"/><Relationship Id="rId11" Type="http://schemas.openxmlformats.org/officeDocument/2006/relationships/hyperlink" Target="http://feministing.com/2014/05/30/an-open-letter-to-privileged-people-who-play-devils-advocate/" TargetMode="External"/><Relationship Id="rId55" Type="http://schemas.openxmlformats.org/officeDocument/2006/relationships/hyperlink" Target="https://drive.google.com/file/d/1ZFB_Dt68uvNIq1prElEohUN7Sz6B3Cui/view?usp=sharing" TargetMode="External"/><Relationship Id="rId10" Type="http://schemas.openxmlformats.org/officeDocument/2006/relationships/hyperlink" Target="https://womenscenteratumbc.wordpress.com/" TargetMode="External"/><Relationship Id="rId54" Type="http://schemas.openxmlformats.org/officeDocument/2006/relationships/hyperlink" Target="https://drive.google.com/file/d/1xwIBqpCT4SEgEMJtYRDEuwmrdTWaSGhX/view" TargetMode="External"/><Relationship Id="rId13" Type="http://schemas.openxmlformats.org/officeDocument/2006/relationships/hyperlink" Target="http://www.theinclusionsolution.me/point-view-play-devils-advocate-without-preventing-progress/" TargetMode="External"/><Relationship Id="rId57" Type="http://schemas.openxmlformats.org/officeDocument/2006/relationships/hyperlink" Target="http://www.polkdecat.com/Toolkit%20for%20Courageous%20Conversations.pdf" TargetMode="External"/><Relationship Id="rId12" Type="http://schemas.openxmlformats.org/officeDocument/2006/relationships/hyperlink" Target="http://feministing.com/2014/05/30/an-open-letter-to-privileged-people-who-play-devils-advocate/" TargetMode="External"/><Relationship Id="rId56" Type="http://schemas.openxmlformats.org/officeDocument/2006/relationships/hyperlink" Target="https://drive.google.com/file/d/1Z2jvgLd6FmMBShLOncnek-jOzmP9_Wn8/view?usp=sharing" TargetMode="External"/><Relationship Id="rId15" Type="http://schemas.openxmlformats.org/officeDocument/2006/relationships/hyperlink" Target="https://www.npr.org/sections/ed/2015/10/23/450826208/why-calling-slaves-workers-is-more-than-an-editing-error" TargetMode="External"/><Relationship Id="rId59" Type="http://schemas.openxmlformats.org/officeDocument/2006/relationships/hyperlink" Target="http://m4bl.org" TargetMode="External"/><Relationship Id="rId14" Type="http://schemas.openxmlformats.org/officeDocument/2006/relationships/hyperlink" Target="https://www.chieflearningofficer.com/2019/03/06/cultivating-constructive-devils-advocates/" TargetMode="External"/><Relationship Id="rId58" Type="http://schemas.openxmlformats.org/officeDocument/2006/relationships/hyperlink" Target="https://m4bl.org/wp-content/uploads/2020/05/Reparations-Now-Toolkit-FINAL.pdf" TargetMode="External"/><Relationship Id="rId17" Type="http://schemas.openxmlformats.org/officeDocument/2006/relationships/hyperlink" Target="https://thirdeyebag.com/products/so-you-want-to-talk-about-race?_pos=1&amp;_sid=f38fd3cd9&amp;_ss=r" TargetMode="External"/><Relationship Id="rId16" Type="http://schemas.openxmlformats.org/officeDocument/2006/relationships/hyperlink" Target="https://medium.com/@overtake/are-dreadlocks-cultural-appropriation-b2489a271601" TargetMode="External"/><Relationship Id="rId19" Type="http://schemas.openxmlformats.org/officeDocument/2006/relationships/hyperlink" Target="https://www.goodreads.com/en/book/show/34146782-my-grandmother-s-hands" TargetMode="External"/><Relationship Id="rId18" Type="http://schemas.openxmlformats.org/officeDocument/2006/relationships/hyperlink" Target="https://thirdeyebag.com/products/how-to-be-less-stupid-about-race-on-racism-white-supremacy-and-the-racial-divide?_pos=1&amp;_sid=35fbf439b&amp;_ss=r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sir.org/articles/entry/the_bias_of_professionalism_standards" TargetMode="External"/><Relationship Id="rId2" Type="http://schemas.openxmlformats.org/officeDocument/2006/relationships/hyperlink" Target="https://simonsinek.com/product/the-infinite-game/" TargetMode="External"/><Relationship Id="rId3" Type="http://schemas.openxmlformats.org/officeDocument/2006/relationships/hyperlink" Target="https://simonsinek.com/product/leaders-eat-last-book/" TargetMode="External"/><Relationship Id="rId4" Type="http://schemas.openxmlformats.org/officeDocument/2006/relationships/hyperlink" Target="https://simonsinek.com/product/start-with-why/" TargetMode="External"/><Relationship Id="rId9" Type="http://schemas.openxmlformats.org/officeDocument/2006/relationships/hyperlink" Target="http://www.polkdecat.com/Toolkit%20for%20Courageous%20Conversations.pdf" TargetMode="External"/><Relationship Id="rId5" Type="http://schemas.openxmlformats.org/officeDocument/2006/relationships/hyperlink" Target="https://www.ted.com/talks/simon_sinek_how_great_leaders_inspire_action?language=en" TargetMode="External"/><Relationship Id="rId6" Type="http://schemas.openxmlformats.org/officeDocument/2006/relationships/hyperlink" Target="http://youtube.com/watch?v=HF908JMdgKw" TargetMode="External"/><Relationship Id="rId7" Type="http://schemas.openxmlformats.org/officeDocument/2006/relationships/hyperlink" Target="https://www.youtube.com/watch?v=6TTZxj1TX7M&amp;feature=youtu.be&amp;fbclid=IwAR3TQJmnFRyDpJ9HQlBVce716kEgKZmJhzj5V2ur-QMCkNaqXKydQqy-nK8" TargetMode="External"/><Relationship Id="rId8" Type="http://schemas.openxmlformats.org/officeDocument/2006/relationships/hyperlink" Target="https://www.equityatwork.us/recording?fbclid=IwAR2nAoFN8krw9bvcYT9VdX8CxWzSNtVI9JDYEivp9YmnExYpIihdhrrdMuQ" TargetMode="External"/><Relationship Id="rId11" Type="http://schemas.openxmlformats.org/officeDocument/2006/relationships/hyperlink" Target="https://mylearning.nps.gov/library-resources/facilitating-courageous-conversations/" TargetMode="External"/><Relationship Id="rId10" Type="http://schemas.openxmlformats.org/officeDocument/2006/relationships/hyperlink" Target="https://www.colorado.edu/center/teaching-learning/sites/default/files/attached-files/facilitating_difficult_race_discussions.pdf" TargetMode="External"/><Relationship Id="rId1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sir.org/articles/entry/the_bias_of_professionalism_standards" TargetMode="External"/><Relationship Id="rId2" Type="http://schemas.openxmlformats.org/officeDocument/2006/relationships/hyperlink" Target="https://www.theatlantic.com/magazine/archive/2014/06/the-case-for-reparations/361631/" TargetMode="External"/><Relationship Id="rId3" Type="http://schemas.openxmlformats.org/officeDocument/2006/relationships/hyperlink" Target="https://engineering.purdue.edu/Engr/People/faculty-retention-success/Files/Racial-Microaggressions.pdf" TargetMode="External"/><Relationship Id="rId4" Type="http://schemas.openxmlformats.org/officeDocument/2006/relationships/hyperlink" Target="https://www.mexconnect.com/articles/1749-mental-colonization/" TargetMode="External"/><Relationship Id="rId9" Type="http://schemas.openxmlformats.org/officeDocument/2006/relationships/hyperlink" Target="https://medium.com/awaken-blog/20-allyship-actions-for-asians-to-show-up-for-the-black-community-right-now-464e5689cf3e" TargetMode="External"/><Relationship Id="rId5" Type="http://schemas.openxmlformats.org/officeDocument/2006/relationships/hyperlink" Target="https://www.dosomething.org/us/articles/our-role-as-non-black-people-of-color-in-disrupting-racism" TargetMode="External"/><Relationship Id="rId6" Type="http://schemas.openxmlformats.org/officeDocument/2006/relationships/hyperlink" Target="https://dviyer.medium.com/south-asians-and-black-lives-b30adaba6a42" TargetMode="External"/><Relationship Id="rId7" Type="http://schemas.openxmlformats.org/officeDocument/2006/relationships/hyperlink" Target="https://medium.com/awaken-blog/30-ways-asians-perpetuate-anti-black-racism-everyday-32886c9b3075" TargetMode="External"/><Relationship Id="rId8" Type="http://schemas.openxmlformats.org/officeDocument/2006/relationships/hyperlink" Target="https://www.teenvogue.com/story/how-latinx-people-can-fight-anti-black-racism-in-our-own-culture" TargetMode="External"/><Relationship Id="rId31" Type="http://schemas.openxmlformats.org/officeDocument/2006/relationships/drawing" Target="../drawings/drawing3.xml"/><Relationship Id="rId30" Type="http://schemas.openxmlformats.org/officeDocument/2006/relationships/hyperlink" Target="https://docs.google.com/document/d/1yg5o18j2PUjSgieoinZvJgttF87abp2ol8q-5NboCq8/edit?usp=sharing" TargetMode="External"/><Relationship Id="rId20" Type="http://schemas.openxmlformats.org/officeDocument/2006/relationships/hyperlink" Target="https://www.youtube.com/watch?v=pXo2ub_nZFc" TargetMode="External"/><Relationship Id="rId22" Type="http://schemas.openxmlformats.org/officeDocument/2006/relationships/hyperlink" Target="https://www.youtube.com/watch?v=uaYDd39S97Q" TargetMode="External"/><Relationship Id="rId21" Type="http://schemas.openxmlformats.org/officeDocument/2006/relationships/hyperlink" Target="https://www.youtube.com/watch?v=PuGkVzeh4zM" TargetMode="External"/><Relationship Id="rId24" Type="http://schemas.openxmlformats.org/officeDocument/2006/relationships/hyperlink" Target="https://www.youtube.com/watch?v=YZz1ne0JWJI" TargetMode="External"/><Relationship Id="rId23" Type="http://schemas.openxmlformats.org/officeDocument/2006/relationships/hyperlink" Target="https://www.youtube.com/watch?v=Pg1X1KkVxN4" TargetMode="External"/><Relationship Id="rId26" Type="http://schemas.openxmlformats.org/officeDocument/2006/relationships/hyperlink" Target="https://www.youtube.com/watch?v=6TTZxj1TX7M&amp;feature=youtu.be&amp;fbclid=IwAR3TQJmnFRyDpJ9HQlBVce716kEgKZmJhzj5V2ur-QMCkNaqXKydQqy-nK8" TargetMode="External"/><Relationship Id="rId25" Type="http://schemas.openxmlformats.org/officeDocument/2006/relationships/hyperlink" Target="https://www.youtube.com/watch?v=ND1F7p6wh8A" TargetMode="External"/><Relationship Id="rId28" Type="http://schemas.openxmlformats.org/officeDocument/2006/relationships/hyperlink" Target="http://m4bl.org" TargetMode="External"/><Relationship Id="rId27" Type="http://schemas.openxmlformats.org/officeDocument/2006/relationships/hyperlink" Target="https://m4bl.org/wp-content/uploads/2020/05/Reparations-Now-Toolkit-FINAL.pdf" TargetMode="External"/><Relationship Id="rId29" Type="http://schemas.openxmlformats.org/officeDocument/2006/relationships/hyperlink" Target="https://docs.google.com/document/d/1a36vDwHEWr9qYnEUAVvbz6gAAl7UoI_MxLiDnPYOKpo/edit?fbclid=IwAR1-s-FJeVbiWI3iD4tqoSr3jz7SbOJTsZ-B9V08CTYuDqoQZVbTPOpZseM" TargetMode="External"/><Relationship Id="rId11" Type="http://schemas.openxmlformats.org/officeDocument/2006/relationships/hyperlink" Target="https://thirdeyebag.com/products/so-you-want-to-talk-about-race?_pos=1&amp;_sid=f38fd3cd9&amp;_ss=r" TargetMode="External"/><Relationship Id="rId10" Type="http://schemas.openxmlformats.org/officeDocument/2006/relationships/hyperlink" Target="https://nonprofitquarterly.org/backlash-burnout-and-poc-leaders/?mc_cid=339df8b5d1&amp;mc_eid=05fea1e38a&amp;utm_content=172387134&amp;utm_medium=social&amp;utm_source=linkedin&amp;hss_channel=lcp-542508" TargetMode="External"/><Relationship Id="rId13" Type="http://schemas.openxmlformats.org/officeDocument/2006/relationships/hyperlink" Target="https://www.goodreads.com/en/book/show/34146782-my-grandmother-s-hands" TargetMode="External"/><Relationship Id="rId12" Type="http://schemas.openxmlformats.org/officeDocument/2006/relationships/hyperlink" Target="https://thirdeyebag.com/products/how-to-be-less-stupid-about-race-on-racism-white-supremacy-and-the-racial-divide?_pos=1&amp;_sid=35fbf439b&amp;_ss=r" TargetMode="External"/><Relationship Id="rId15" Type="http://schemas.openxmlformats.org/officeDocument/2006/relationships/hyperlink" Target="https://thirdeyebag.com/products/why-i-m-no-longer-talking-to-white-people-about-race?_pos=1&amp;_sid=c3762b5ce&amp;_ss=r" TargetMode="External"/><Relationship Id="rId14" Type="http://schemas.openxmlformats.org/officeDocument/2006/relationships/hyperlink" Target="https://www.amazon.com/Emergent-Strategy-Shaping-Change-Changing/dp/1849352607" TargetMode="External"/><Relationship Id="rId17" Type="http://schemas.openxmlformats.org/officeDocument/2006/relationships/hyperlink" Target="https://onbeing.org/programs/resmaa-menakem-notice-the-rage-notice-the-silence/" TargetMode="External"/><Relationship Id="rId16" Type="http://schemas.openxmlformats.org/officeDocument/2006/relationships/hyperlink" Target="https://podcasts.google.com/feed/aHR0cHM6Ly9hbmNob3IuZm0vcy8zZjkyZmNlMC9wb2RjYXN0L3Jzcw/episode/ODM5NjgyMmYtYzhiYi00YTY1LWExMzktYzNiODNkNGQwMTUx?sa=X&amp;ved=0CAUQkfYCahcKEwjI6LyY98vuAhUAAAAAHQAAAAAQAg&amp;hl=en" TargetMode="External"/><Relationship Id="rId19" Type="http://schemas.openxmlformats.org/officeDocument/2006/relationships/hyperlink" Target="https://www.youtube.com/watch?v=sWWP0aHP45E" TargetMode="External"/><Relationship Id="rId18" Type="http://schemas.openxmlformats.org/officeDocument/2006/relationships/hyperlink" Target="https://www.youtube.com/watch?v=xfo1XJDJKSU&amp;t=14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16.71"/>
    <col customWidth="1" min="2" max="2" width="20.57"/>
    <col customWidth="1" min="3" max="3" width="42.0"/>
    <col customWidth="1" min="4" max="4" width="7.57"/>
    <col customWidth="1" min="5" max="5" width="11.57"/>
    <col customWidth="1" min="6" max="6" width="31.57"/>
    <col customWidth="1" min="7" max="7" width="28.71"/>
    <col customWidth="1" min="8" max="8" width="17.0"/>
    <col customWidth="1" min="9" max="9" width="24.43"/>
    <col customWidth="1" min="10" max="10" width="27.71"/>
  </cols>
  <sheetData>
    <row r="1" ht="12.0" customHeight="1">
      <c r="A1" s="1" t="s">
        <v>0</v>
      </c>
      <c r="F1" s="2" t="s">
        <v>1</v>
      </c>
      <c r="G1" s="3" t="s">
        <v>2</v>
      </c>
      <c r="H1" s="4"/>
      <c r="I1" s="5"/>
      <c r="J1" s="6"/>
    </row>
    <row r="2" ht="15.75" customHeight="1">
      <c r="F2" s="7"/>
      <c r="G2" s="8" t="s">
        <v>3</v>
      </c>
      <c r="H2" s="4"/>
      <c r="I2" s="5"/>
      <c r="J2" s="6"/>
    </row>
    <row r="3" ht="15.75" customHeight="1">
      <c r="F3" s="9"/>
      <c r="G3" s="10" t="s">
        <v>4</v>
      </c>
      <c r="H3" s="4"/>
      <c r="I3" s="11"/>
      <c r="J3" s="12"/>
    </row>
    <row r="4" ht="15.75" customHeight="1">
      <c r="F4" s="9"/>
      <c r="G4" s="10" t="s">
        <v>5</v>
      </c>
      <c r="H4" s="4"/>
      <c r="I4" s="11"/>
      <c r="J4" s="12"/>
    </row>
    <row r="5" ht="15.75" customHeight="1">
      <c r="F5" s="13" t="s">
        <v>6</v>
      </c>
      <c r="G5" s="8" t="s">
        <v>7</v>
      </c>
      <c r="H5" s="11"/>
      <c r="I5" s="11"/>
      <c r="J5" s="14"/>
    </row>
    <row r="6" ht="15.75" customHeight="1">
      <c r="A6" s="15" t="s">
        <v>8</v>
      </c>
      <c r="C6" s="16"/>
      <c r="D6" s="16"/>
      <c r="E6" s="16"/>
      <c r="F6" s="9"/>
      <c r="G6" s="17" t="s">
        <v>9</v>
      </c>
      <c r="H6" s="11"/>
      <c r="I6" s="11"/>
      <c r="J6" s="18"/>
    </row>
    <row r="7" ht="29.25" customHeight="1">
      <c r="A7" s="19" t="s">
        <v>10</v>
      </c>
      <c r="B7" s="19" t="s">
        <v>11</v>
      </c>
      <c r="C7" s="19" t="s">
        <v>12</v>
      </c>
      <c r="D7" s="20" t="s">
        <v>13</v>
      </c>
      <c r="F7" s="21" t="s">
        <v>14</v>
      </c>
      <c r="G7" s="22" t="s">
        <v>15</v>
      </c>
      <c r="H7" s="22" t="s">
        <v>16</v>
      </c>
      <c r="I7" s="23"/>
      <c r="J7" s="24"/>
    </row>
    <row r="8" ht="10.5" customHeight="1">
      <c r="A8" s="25"/>
      <c r="B8" s="25"/>
      <c r="C8" s="25"/>
      <c r="D8" s="26"/>
      <c r="E8" s="27"/>
      <c r="F8" s="28"/>
      <c r="G8" s="26"/>
      <c r="H8" s="26"/>
      <c r="I8" s="26"/>
      <c r="J8" s="26"/>
    </row>
    <row r="9" ht="6.0" customHeight="1">
      <c r="A9" s="29"/>
      <c r="B9" s="29"/>
      <c r="C9" s="30"/>
      <c r="D9" s="31"/>
      <c r="E9" s="32"/>
      <c r="F9" s="33"/>
      <c r="G9" s="34"/>
      <c r="H9" s="35"/>
      <c r="I9" s="35"/>
      <c r="J9" s="36"/>
    </row>
    <row r="10" ht="15.75" customHeight="1">
      <c r="A10" s="37" t="s">
        <v>17</v>
      </c>
      <c r="B10" s="38" t="s">
        <v>18</v>
      </c>
      <c r="C10" s="39" t="s">
        <v>19</v>
      </c>
      <c r="D10" s="40" t="s">
        <v>13</v>
      </c>
      <c r="E10" s="41"/>
      <c r="F10" s="42" t="s">
        <v>20</v>
      </c>
      <c r="G10" s="43">
        <v>2018.0</v>
      </c>
      <c r="H10" s="44" t="s">
        <v>21</v>
      </c>
      <c r="I10" s="45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ht="15.75" customHeight="1">
      <c r="A11" s="37" t="s">
        <v>17</v>
      </c>
      <c r="B11" s="38" t="s">
        <v>18</v>
      </c>
      <c r="C11" s="39" t="s">
        <v>22</v>
      </c>
      <c r="D11" s="40" t="s">
        <v>13</v>
      </c>
      <c r="E11" s="41"/>
      <c r="F11" s="42" t="s">
        <v>23</v>
      </c>
      <c r="G11" s="43">
        <v>2019.0</v>
      </c>
      <c r="H11" s="44" t="s">
        <v>21</v>
      </c>
      <c r="I11" s="45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ht="15.75" customHeight="1">
      <c r="A12" s="48" t="s">
        <v>17</v>
      </c>
      <c r="B12" s="39" t="s">
        <v>18</v>
      </c>
      <c r="C12" s="39" t="s">
        <v>24</v>
      </c>
      <c r="D12" s="49" t="str">
        <f>HYPERLINK("https://impactamerica.com/the-new-york-times-when-whites-just-dont-get-it-parts-1-7/","Link")</f>
        <v>Link</v>
      </c>
      <c r="E12" s="41"/>
      <c r="F12" s="42" t="s">
        <v>25</v>
      </c>
      <c r="G12" s="50" t="s">
        <v>26</v>
      </c>
      <c r="H12" s="44" t="s">
        <v>21</v>
      </c>
      <c r="I12" s="45"/>
      <c r="J12" s="46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ht="27.0" customHeight="1">
      <c r="A13" s="48" t="s">
        <v>17</v>
      </c>
      <c r="B13" s="39" t="s">
        <v>18</v>
      </c>
      <c r="C13" s="39" t="s">
        <v>27</v>
      </c>
      <c r="D13" s="49" t="str">
        <f>HYPERLINK("https://www.npr.org/2019/02/15/694963229/how-northam-neeson-can-represent-racism-without-racists","Link")</f>
        <v>Link</v>
      </c>
      <c r="E13" s="51"/>
      <c r="F13" s="42" t="s">
        <v>28</v>
      </c>
      <c r="G13" s="52">
        <v>43511.0</v>
      </c>
      <c r="H13" s="44" t="s">
        <v>21</v>
      </c>
      <c r="I13" s="45"/>
      <c r="J13" s="53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ht="27.0" customHeight="1">
      <c r="A14" s="48" t="s">
        <v>17</v>
      </c>
      <c r="B14" s="39" t="s">
        <v>29</v>
      </c>
      <c r="C14" s="39" t="s">
        <v>30</v>
      </c>
      <c r="D14" s="40" t="s">
        <v>13</v>
      </c>
      <c r="E14" s="51"/>
      <c r="F14" s="42" t="s">
        <v>31</v>
      </c>
      <c r="G14" s="50">
        <v>1993.0</v>
      </c>
      <c r="H14" s="44" t="s">
        <v>21</v>
      </c>
      <c r="I14" s="45"/>
      <c r="J14" s="5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ht="15.75" customHeight="1">
      <c r="A15" s="48" t="s">
        <v>17</v>
      </c>
      <c r="B15" s="48" t="s">
        <v>32</v>
      </c>
      <c r="C15" s="48" t="s">
        <v>33</v>
      </c>
      <c r="D15" s="49" t="str">
        <f>HYPERLINK("http://www.cnn.com/2017/05/29/opinions/portland-not-so-liberal-opinion-janmohamed/index.html","Link")</f>
        <v>Link</v>
      </c>
      <c r="E15" s="54"/>
      <c r="F15" s="55" t="s">
        <v>34</v>
      </c>
      <c r="G15" s="56">
        <v>2017.0</v>
      </c>
      <c r="H15" s="44" t="s">
        <v>21</v>
      </c>
      <c r="I15" s="57"/>
      <c r="J15" s="58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ht="15.75" customHeight="1">
      <c r="A16" s="48" t="s">
        <v>17</v>
      </c>
      <c r="B16" s="48" t="s">
        <v>18</v>
      </c>
      <c r="C16" s="48" t="s">
        <v>35</v>
      </c>
      <c r="D16" s="49" t="str">
        <f>HYPERLINK("http://nonprofitaf.com/2016/08/flossing-and-the-dental-hygiene-paradigm-of-race-discourse/","Link")</f>
        <v>Link</v>
      </c>
      <c r="E16" s="54"/>
      <c r="F16" s="55" t="s">
        <v>36</v>
      </c>
      <c r="G16" s="56">
        <v>2016.0</v>
      </c>
      <c r="H16" s="44" t="s">
        <v>21</v>
      </c>
      <c r="I16" s="57"/>
      <c r="J16" s="58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ht="15.75" customHeight="1">
      <c r="A17" s="59" t="s">
        <v>17</v>
      </c>
      <c r="B17" s="48" t="s">
        <v>32</v>
      </c>
      <c r="C17" s="48" t="s">
        <v>37</v>
      </c>
      <c r="D17" s="49" t="str">
        <f>HYPERLINK("http://everydayfeminism.com/2014/09/what-is-privilege/","Link")</f>
        <v>Link</v>
      </c>
      <c r="E17" s="54"/>
      <c r="F17" s="55" t="s">
        <v>38</v>
      </c>
      <c r="G17" s="56">
        <v>2014.0</v>
      </c>
      <c r="H17" s="44" t="s">
        <v>21</v>
      </c>
      <c r="I17" s="57"/>
      <c r="J17" s="5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ht="15.75" customHeight="1">
      <c r="A18" s="48" t="s">
        <v>17</v>
      </c>
      <c r="B18" s="48" t="s">
        <v>18</v>
      </c>
      <c r="C18" s="48" t="s">
        <v>39</v>
      </c>
      <c r="D18" s="49" t="str">
        <f>HYPERLINK("https://www.nytimes.com/2015/01/04/upshot/the-measuring-sticks-of-racial-bias-.html","Link")</f>
        <v>Link</v>
      </c>
      <c r="E18" s="54"/>
      <c r="F18" s="55" t="s">
        <v>40</v>
      </c>
      <c r="G18" s="56">
        <v>2015.0</v>
      </c>
      <c r="H18" s="44" t="s">
        <v>21</v>
      </c>
      <c r="I18" s="57"/>
      <c r="J18" s="5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ht="15.75" customHeight="1">
      <c r="A19" s="48" t="s">
        <v>17</v>
      </c>
      <c r="B19" s="48" t="s">
        <v>18</v>
      </c>
      <c r="C19" s="48" t="s">
        <v>41</v>
      </c>
      <c r="D19" s="49" t="str">
        <f>HYPERLINK("http://libjournal.uncg.edu/ijcp/article/download/249/116","Link")</f>
        <v>Link</v>
      </c>
      <c r="E19" s="54"/>
      <c r="F19" s="55" t="s">
        <v>42</v>
      </c>
      <c r="G19" s="56">
        <v>2011.0</v>
      </c>
      <c r="H19" s="44" t="s">
        <v>21</v>
      </c>
      <c r="I19" s="57"/>
      <c r="J19" s="5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ht="15.75" customHeight="1">
      <c r="A20" s="48" t="s">
        <v>17</v>
      </c>
      <c r="B20" s="48" t="s">
        <v>18</v>
      </c>
      <c r="C20" s="48" t="s">
        <v>43</v>
      </c>
      <c r="D20" s="49" t="str">
        <f>HYPERLINK("https://nationalseedproject.org/white-privilege-unpacking-the-invisible-knapsack","Link")</f>
        <v>Link</v>
      </c>
      <c r="E20" s="60"/>
      <c r="F20" s="55" t="s">
        <v>44</v>
      </c>
      <c r="G20" s="56" t="s">
        <v>45</v>
      </c>
      <c r="H20" s="44" t="s">
        <v>21</v>
      </c>
      <c r="I20" s="57"/>
      <c r="J20" s="61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ht="15.75" customHeight="1">
      <c r="A21" s="48" t="s">
        <v>17</v>
      </c>
      <c r="B21" s="48" t="s">
        <v>18</v>
      </c>
      <c r="C21" s="48" t="s">
        <v>46</v>
      </c>
      <c r="D21" s="49" t="str">
        <f>HYPERLINK("https://grist.org/feature/the-unsustainable-whiteness-of-green/","Link")</f>
        <v>Link</v>
      </c>
      <c r="E21" s="54"/>
      <c r="F21" s="55" t="s">
        <v>47</v>
      </c>
      <c r="G21" s="56">
        <v>2017.0</v>
      </c>
      <c r="H21" s="44" t="s">
        <v>21</v>
      </c>
      <c r="I21" s="57"/>
      <c r="J21" s="58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ht="15.75" customHeight="1">
      <c r="A22" s="48" t="s">
        <v>17</v>
      </c>
      <c r="B22" s="48" t="s">
        <v>32</v>
      </c>
      <c r="C22" s="48" t="s">
        <v>48</v>
      </c>
      <c r="D22" s="49" t="str">
        <f>HYPERLINK("http://www.educationpioneers.org/blog/how-start-making-diversity-equity-and-inclusion-daily-practice","Link")</f>
        <v>Link</v>
      </c>
      <c r="E22" s="60"/>
      <c r="F22" s="55" t="s">
        <v>49</v>
      </c>
      <c r="G22" s="56">
        <v>2015.0</v>
      </c>
      <c r="H22" s="44" t="s">
        <v>21</v>
      </c>
      <c r="I22" s="57"/>
      <c r="J22" s="61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ht="16.5" customHeight="1">
      <c r="A23" s="48" t="s">
        <v>17</v>
      </c>
      <c r="B23" s="48" t="s">
        <v>18</v>
      </c>
      <c r="C23" s="48" t="s">
        <v>50</v>
      </c>
      <c r="D23" s="49" t="str">
        <f>HYPERLINK("http://www.smithsonianmag.com/history/vanport-oregon-how-countrys-largest-housing-project-vanished-day-180954040/?no-ist","Link")</f>
        <v>Link</v>
      </c>
      <c r="E23" s="54"/>
      <c r="F23" s="55" t="s">
        <v>51</v>
      </c>
      <c r="G23" s="56">
        <v>2015.0</v>
      </c>
      <c r="H23" s="44" t="s">
        <v>21</v>
      </c>
      <c r="I23" s="57"/>
      <c r="J23" s="58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ht="15.75" customHeight="1">
      <c r="A24" s="48" t="s">
        <v>17</v>
      </c>
      <c r="B24" s="48" t="s">
        <v>18</v>
      </c>
      <c r="C24" s="48" t="s">
        <v>52</v>
      </c>
      <c r="D24" s="49" t="str">
        <f>HYPERLINK("https://oregonhumanities.org/rll/magazine/skin-summer-2013/more-than-skin-deep/","Link")</f>
        <v>Link</v>
      </c>
      <c r="E24" s="54"/>
      <c r="F24" s="55" t="s">
        <v>53</v>
      </c>
      <c r="G24" s="56">
        <v>2013.0</v>
      </c>
      <c r="H24" s="44" t="s">
        <v>21</v>
      </c>
      <c r="I24" s="57"/>
      <c r="J24" s="58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ht="15.75" customHeight="1">
      <c r="A25" s="48" t="s">
        <v>17</v>
      </c>
      <c r="B25" s="48" t="s">
        <v>18</v>
      </c>
      <c r="C25" s="48" t="s">
        <v>54</v>
      </c>
      <c r="D25" s="49" t="str">
        <f>HYPERLINK("http://cultureandyouth.org/racism/articles-racism/whiteness-white-identity-development/","Link")</f>
        <v>Link</v>
      </c>
      <c r="E25" s="54"/>
      <c r="F25" s="55" t="s">
        <v>55</v>
      </c>
      <c r="G25" s="56">
        <v>2015.0</v>
      </c>
      <c r="H25" s="44" t="s">
        <v>21</v>
      </c>
      <c r="I25" s="57"/>
      <c r="J25" s="58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ht="15.75" customHeight="1">
      <c r="A26" s="48" t="s">
        <v>17</v>
      </c>
      <c r="B26" s="48" t="s">
        <v>56</v>
      </c>
      <c r="C26" s="48" t="s">
        <v>57</v>
      </c>
      <c r="D26" s="49" t="str">
        <f>HYPERLINK("https://www.washingtonpost.com/opinions/theres-a-big-part-of-rural-america-that-everyones-ignoring/2017/03/24/d06d24d0-1010-11e7-ab07-07d9f521f6b5_story.html?utm_term=.ac8b5f517674","Link")</f>
        <v>Link</v>
      </c>
      <c r="E26" s="54"/>
      <c r="F26" s="55" t="s">
        <v>58</v>
      </c>
      <c r="G26" s="56">
        <v>2017.0</v>
      </c>
      <c r="H26" s="44" t="s">
        <v>21</v>
      </c>
      <c r="I26" s="57"/>
      <c r="J26" s="58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ht="15.75" customHeight="1">
      <c r="A27" s="48" t="s">
        <v>17</v>
      </c>
      <c r="B27" s="48" t="s">
        <v>59</v>
      </c>
      <c r="C27" s="48" t="s">
        <v>60</v>
      </c>
      <c r="D27" s="49" t="str">
        <f>HYPERLINK("http://www.thefader.com/2017/03/08/womens-day-intersectional-feminism","Link")</f>
        <v>Link</v>
      </c>
      <c r="E27" s="54"/>
      <c r="F27" s="55" t="s">
        <v>61</v>
      </c>
      <c r="G27" s="56">
        <v>2017.0</v>
      </c>
      <c r="H27" s="44" t="s">
        <v>21</v>
      </c>
      <c r="I27" s="57"/>
      <c r="J27" s="58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ht="15.75" customHeight="1">
      <c r="A28" s="48" t="s">
        <v>17</v>
      </c>
      <c r="B28" s="48" t="s">
        <v>62</v>
      </c>
      <c r="C28" s="48" t="s">
        <v>63</v>
      </c>
      <c r="D28" s="40" t="s">
        <v>13</v>
      </c>
      <c r="E28" s="54"/>
      <c r="F28" s="62" t="s">
        <v>64</v>
      </c>
      <c r="G28" s="56">
        <v>2016.0</v>
      </c>
      <c r="H28" s="44" t="s">
        <v>21</v>
      </c>
      <c r="I28" s="57"/>
      <c r="J28" s="58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ht="15.75" customHeight="1">
      <c r="A29" s="48" t="s">
        <v>17</v>
      </c>
      <c r="B29" s="48" t="s">
        <v>18</v>
      </c>
      <c r="C29" s="48" t="s">
        <v>65</v>
      </c>
      <c r="D29" s="49" t="str">
        <f>HYPERLINK("https://alittlemoresauce.com/2014/08/20/what-my-bike-has-taught-me-about-white-privilege/","Link")</f>
        <v>Link</v>
      </c>
      <c r="E29" s="54"/>
      <c r="F29" s="55" t="s">
        <v>66</v>
      </c>
      <c r="G29" s="56">
        <v>2014.0</v>
      </c>
      <c r="H29" s="44" t="s">
        <v>21</v>
      </c>
      <c r="I29" s="57"/>
      <c r="J29" s="58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ht="15.75" customHeight="1">
      <c r="A30" s="48" t="s">
        <v>17</v>
      </c>
      <c r="B30" s="48" t="s">
        <v>18</v>
      </c>
      <c r="C30" s="48" t="s">
        <v>67</v>
      </c>
      <c r="D30" s="49" t="str">
        <f>HYPERLINK("https://theestablishment.co/welcome-to-the-anti-racism-movement-heres-what-you-ve-missed-711089cb7d34","Link")</f>
        <v>Link</v>
      </c>
      <c r="E30" s="54"/>
      <c r="F30" s="55" t="s">
        <v>68</v>
      </c>
      <c r="G30" s="56">
        <v>2017.0</v>
      </c>
      <c r="H30" s="44" t="s">
        <v>21</v>
      </c>
      <c r="I30" s="57"/>
      <c r="J30" s="58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ht="15.75" customHeight="1">
      <c r="A31" s="48" t="s">
        <v>17</v>
      </c>
      <c r="B31" s="48" t="s">
        <v>32</v>
      </c>
      <c r="C31" s="48" t="s">
        <v>69</v>
      </c>
      <c r="D31" s="49" t="str">
        <f>HYPERLINK("http://isj.org.uk/whats-wrong-with-privilege-theory/","Link")</f>
        <v>Link</v>
      </c>
      <c r="E31" s="54"/>
      <c r="F31" s="55" t="s">
        <v>70</v>
      </c>
      <c r="G31" s="56">
        <v>2014.0</v>
      </c>
      <c r="H31" s="44" t="s">
        <v>21</v>
      </c>
      <c r="I31" s="57"/>
      <c r="J31" s="58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ht="15.75" customHeight="1">
      <c r="A32" s="48" t="s">
        <v>17</v>
      </c>
      <c r="B32" s="48" t="s">
        <v>32</v>
      </c>
      <c r="C32" s="48" t="s">
        <v>71</v>
      </c>
      <c r="D32" s="49" t="str">
        <f>HYPERLINK("https://www.portlandoregon.gov/bps/article/412697","Link")</f>
        <v>Link</v>
      </c>
      <c r="E32" s="54"/>
      <c r="F32" s="55" t="s">
        <v>72</v>
      </c>
      <c r="G32" s="56">
        <v>2010.0</v>
      </c>
      <c r="H32" s="44" t="s">
        <v>21</v>
      </c>
      <c r="I32" s="57"/>
      <c r="J32" s="58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ht="15.75" customHeight="1">
      <c r="A33" s="48" t="s">
        <v>17</v>
      </c>
      <c r="B33" s="48" t="s">
        <v>73</v>
      </c>
      <c r="C33" s="48" t="s">
        <v>74</v>
      </c>
      <c r="D33" s="40" t="s">
        <v>13</v>
      </c>
      <c r="E33" s="54"/>
      <c r="F33" s="55" t="s">
        <v>75</v>
      </c>
      <c r="G33" s="56">
        <v>2020.0</v>
      </c>
      <c r="H33" s="44" t="s">
        <v>21</v>
      </c>
      <c r="I33" s="57"/>
      <c r="J33" s="58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ht="15.75" customHeight="1">
      <c r="A34" s="48" t="s">
        <v>17</v>
      </c>
      <c r="B34" s="48" t="s">
        <v>76</v>
      </c>
      <c r="C34" s="48" t="s">
        <v>77</v>
      </c>
      <c r="D34" s="49" t="str">
        <f>HYPERLINK("https://oregonhumanities.org/rll/magazine/root-spring-2016/between-ribbon-and-root/","Link")</f>
        <v>Link</v>
      </c>
      <c r="E34" s="60"/>
      <c r="F34" s="55" t="s">
        <v>78</v>
      </c>
      <c r="G34" s="56">
        <v>2016.0</v>
      </c>
      <c r="H34" s="44" t="s">
        <v>21</v>
      </c>
      <c r="I34" s="57"/>
      <c r="J34" s="61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ht="15.75" customHeight="1">
      <c r="A35" s="48" t="s">
        <v>17</v>
      </c>
      <c r="B35" s="48" t="s">
        <v>79</v>
      </c>
      <c r="C35" s="48" t="s">
        <v>80</v>
      </c>
      <c r="D35" s="49" t="str">
        <f>HYPERLINK("http://causaoregon.org/wp-content/uploads/2012/05/Latino-Contributions-to-Oregon-Executive-Summary.pdf","Link")</f>
        <v>Link</v>
      </c>
      <c r="E35" s="54"/>
      <c r="F35" s="55" t="s">
        <v>81</v>
      </c>
      <c r="G35" s="56">
        <v>2012.0</v>
      </c>
      <c r="H35" s="44" t="s">
        <v>21</v>
      </c>
      <c r="I35" s="57"/>
      <c r="J35" s="58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ht="15.75" customHeight="1">
      <c r="A36" s="48" t="s">
        <v>17</v>
      </c>
      <c r="B36" s="48" t="s">
        <v>18</v>
      </c>
      <c r="C36" s="48" t="s">
        <v>82</v>
      </c>
      <c r="D36" s="49" t="str">
        <f>HYPERLINK("http://www.huffingtonpost.com/anna-kegler/the-sugarcoated-language-of-white-fragility_b_10909350.html","Link")</f>
        <v>Link</v>
      </c>
      <c r="E36" s="54"/>
      <c r="F36" s="55" t="s">
        <v>83</v>
      </c>
      <c r="G36" s="56">
        <v>2017.0</v>
      </c>
      <c r="H36" s="44" t="s">
        <v>21</v>
      </c>
      <c r="I36" s="57"/>
      <c r="J36" s="58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ht="15.75" customHeight="1">
      <c r="A37" s="48" t="s">
        <v>17</v>
      </c>
      <c r="B37" s="48" t="s">
        <v>18</v>
      </c>
      <c r="C37" s="48" t="s">
        <v>84</v>
      </c>
      <c r="D37" s="49" t="str">
        <f>HYPERLINK("https://www.nytimes.com/roomfordebate/2015/06/16/how-fluid-is-racial-identity/race-and-racial-identity-are-social-constructs","Link")</f>
        <v>Link</v>
      </c>
      <c r="E37" s="63"/>
      <c r="F37" s="55" t="s">
        <v>85</v>
      </c>
      <c r="G37" s="56">
        <v>2015.0</v>
      </c>
      <c r="H37" s="44" t="s">
        <v>21</v>
      </c>
      <c r="I37" s="57"/>
      <c r="J37" s="64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ht="15.75" customHeight="1">
      <c r="A38" s="48" t="s">
        <v>17</v>
      </c>
      <c r="B38" s="48" t="s">
        <v>18</v>
      </c>
      <c r="C38" s="48" t="s">
        <v>86</v>
      </c>
      <c r="D38" s="49" t="str">
        <f>HYPERLINK("https://www.usccr.gov/pubs/sac/ak0402/main.htm","Link")</f>
        <v>Link</v>
      </c>
      <c r="E38" s="65"/>
      <c r="F38" s="55" t="s">
        <v>87</v>
      </c>
      <c r="G38" s="56">
        <v>2002.0</v>
      </c>
      <c r="H38" s="44" t="s">
        <v>21</v>
      </c>
      <c r="I38" s="57"/>
      <c r="J38" s="66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ht="15.75" customHeight="1">
      <c r="A39" s="48" t="s">
        <v>17</v>
      </c>
      <c r="B39" s="48" t="s">
        <v>18</v>
      </c>
      <c r="C39" s="48" t="s">
        <v>88</v>
      </c>
      <c r="D39" s="49" t="str">
        <f>HYPERLINK("https://www.theatlantic.com/business/archive/2016/07/racist-history-portland/492035/","Link")</f>
        <v>Link</v>
      </c>
      <c r="E39" s="65"/>
      <c r="F39" s="55" t="s">
        <v>89</v>
      </c>
      <c r="G39" s="56">
        <v>2016.0</v>
      </c>
      <c r="H39" s="44" t="s">
        <v>21</v>
      </c>
      <c r="I39" s="57"/>
      <c r="J39" s="6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ht="15.75" customHeight="1">
      <c r="A40" s="48" t="s">
        <v>17</v>
      </c>
      <c r="B40" s="48" t="s">
        <v>18</v>
      </c>
      <c r="C40" s="48" t="s">
        <v>90</v>
      </c>
      <c r="D40" s="49" t="str">
        <f>HYPERLINK("https://drive.google.com/file/d/1GAehK6hhTbUmCfkSlHtbmkapH1G7Zuxm/view?usp=sharing","Link")</f>
        <v>Link</v>
      </c>
      <c r="E40" s="65"/>
      <c r="F40" s="55" t="s">
        <v>91</v>
      </c>
      <c r="G40" s="56">
        <v>2015.0</v>
      </c>
      <c r="H40" s="44" t="s">
        <v>21</v>
      </c>
      <c r="I40" s="57"/>
      <c r="J40" s="66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ht="15.75" customHeight="1">
      <c r="A41" s="48" t="s">
        <v>17</v>
      </c>
      <c r="B41" s="48" t="s">
        <v>32</v>
      </c>
      <c r="C41" s="48" t="s">
        <v>92</v>
      </c>
      <c r="D41" s="49" t="str">
        <f>HYPERLINK("https://www.diversegreen.org/wp-content/uploads/2015/10/ExecutiveSummary_Green2.0_FINAL.pdf","Link")</f>
        <v>Link</v>
      </c>
      <c r="E41" s="65"/>
      <c r="F41" s="55" t="s">
        <v>93</v>
      </c>
      <c r="G41" s="56">
        <v>2014.0</v>
      </c>
      <c r="H41" s="44" t="s">
        <v>21</v>
      </c>
      <c r="I41" s="57"/>
      <c r="J41" s="66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ht="15.75" customHeight="1">
      <c r="A42" s="48" t="s">
        <v>17</v>
      </c>
      <c r="B42" s="37" t="s">
        <v>32</v>
      </c>
      <c r="C42" s="48" t="s">
        <v>94</v>
      </c>
      <c r="D42" s="49" t="str">
        <f>HYPERLINK("http://racetolead.org/women-of-color/","Link")</f>
        <v>Link</v>
      </c>
      <c r="E42" s="67"/>
      <c r="F42" s="55" t="s">
        <v>95</v>
      </c>
      <c r="G42" s="68">
        <v>2019.0</v>
      </c>
      <c r="H42" s="44" t="s">
        <v>21</v>
      </c>
      <c r="I42" s="57"/>
      <c r="J42" s="69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ht="15.75" customHeight="1">
      <c r="A43" s="48" t="s">
        <v>17</v>
      </c>
      <c r="B43" s="37" t="s">
        <v>18</v>
      </c>
      <c r="C43" s="48" t="s">
        <v>96</v>
      </c>
      <c r="D43" s="49" t="str">
        <f>HYPERLINK("https://www.harpersbazaar.com/culture/politics/a22717725/what-is-toxic-white-feminism/","Link")</f>
        <v>Link</v>
      </c>
      <c r="E43" s="67"/>
      <c r="F43" s="55" t="s">
        <v>97</v>
      </c>
      <c r="G43" s="68">
        <v>2018.0</v>
      </c>
      <c r="H43" s="44" t="s">
        <v>21</v>
      </c>
      <c r="I43" s="57"/>
      <c r="J43" s="69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ht="15.75" customHeight="1">
      <c r="A44" s="70" t="s">
        <v>17</v>
      </c>
      <c r="B44" s="71" t="s">
        <v>98</v>
      </c>
      <c r="C44" s="70" t="s">
        <v>99</v>
      </c>
      <c r="D44" s="40" t="s">
        <v>13</v>
      </c>
      <c r="E44" s="67"/>
      <c r="F44" s="55" t="s">
        <v>100</v>
      </c>
      <c r="G44" s="68"/>
      <c r="H44" s="44" t="s">
        <v>21</v>
      </c>
      <c r="I44" s="57"/>
      <c r="J44" s="69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ht="15.75" customHeight="1">
      <c r="A45" s="70" t="s">
        <v>17</v>
      </c>
      <c r="B45" s="71" t="s">
        <v>32</v>
      </c>
      <c r="C45" s="70" t="s">
        <v>101</v>
      </c>
      <c r="D45" s="49" t="str">
        <f>HYPERLINK("https://thebodyisnotanapology.com/magazine/6-signs-your-call-out-isnt-actually-about-accountability/","Link")</f>
        <v>Link</v>
      </c>
      <c r="E45" s="67"/>
      <c r="F45" s="55" t="s">
        <v>102</v>
      </c>
      <c r="G45" s="68">
        <v>2018.0</v>
      </c>
      <c r="H45" s="44" t="s">
        <v>21</v>
      </c>
      <c r="I45" s="57"/>
      <c r="J45" s="69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ht="15.75" customHeight="1">
      <c r="A46" s="72" t="s">
        <v>17</v>
      </c>
      <c r="B46" s="72" t="s">
        <v>32</v>
      </c>
      <c r="C46" s="72" t="s">
        <v>103</v>
      </c>
      <c r="D46" s="73" t="str">
        <f>HYPERLINK("https://everydayfeminism.com/2015/01/guide-to-calling-in/","Link")</f>
        <v>Link</v>
      </c>
      <c r="E46" s="67"/>
      <c r="F46" s="55" t="s">
        <v>38</v>
      </c>
      <c r="G46" s="68">
        <v>2015.0</v>
      </c>
      <c r="H46" s="44" t="s">
        <v>21</v>
      </c>
      <c r="I46" s="57"/>
      <c r="J46" s="69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ht="15.75" customHeight="1">
      <c r="A47" s="74" t="s">
        <v>17</v>
      </c>
      <c r="B47" s="75" t="s">
        <v>104</v>
      </c>
      <c r="C47" s="76" t="s">
        <v>105</v>
      </c>
      <c r="D47" s="77" t="s">
        <v>13</v>
      </c>
      <c r="E47" s="78"/>
      <c r="F47" s="79" t="s">
        <v>106</v>
      </c>
      <c r="G47" s="80">
        <v>44234.0</v>
      </c>
      <c r="H47" s="81" t="s">
        <v>21</v>
      </c>
      <c r="I47" s="57"/>
      <c r="J47" s="69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ht="15.75" customHeight="1">
      <c r="A48" s="74" t="s">
        <v>17</v>
      </c>
      <c r="B48" s="74" t="s">
        <v>107</v>
      </c>
      <c r="C48" s="82" t="s">
        <v>108</v>
      </c>
      <c r="D48" s="77" t="s">
        <v>13</v>
      </c>
      <c r="E48" s="83"/>
      <c r="F48" s="84" t="s">
        <v>109</v>
      </c>
      <c r="G48" s="85">
        <v>41791.0</v>
      </c>
      <c r="H48" s="81" t="s">
        <v>21</v>
      </c>
      <c r="I48" s="57"/>
      <c r="J48" s="69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ht="15.75" customHeight="1">
      <c r="A49" s="74" t="s">
        <v>17</v>
      </c>
      <c r="B49" s="74" t="s">
        <v>110</v>
      </c>
      <c r="C49" s="82" t="s">
        <v>111</v>
      </c>
      <c r="D49" s="77" t="s">
        <v>13</v>
      </c>
      <c r="E49" s="83"/>
      <c r="F49" s="84" t="s">
        <v>112</v>
      </c>
      <c r="G49" s="86">
        <v>44000.0</v>
      </c>
      <c r="H49" s="81" t="s">
        <v>21</v>
      </c>
      <c r="I49" s="57"/>
      <c r="J49" s="69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ht="15.75" customHeight="1">
      <c r="A50" s="74" t="s">
        <v>17</v>
      </c>
      <c r="B50" s="74" t="s">
        <v>113</v>
      </c>
      <c r="C50" s="82" t="s">
        <v>114</v>
      </c>
      <c r="D50" s="87" t="s">
        <v>13</v>
      </c>
      <c r="E50" s="83"/>
      <c r="F50" s="88" t="s">
        <v>115</v>
      </c>
      <c r="G50" s="89">
        <v>2015.0</v>
      </c>
      <c r="H50" s="81" t="s">
        <v>21</v>
      </c>
      <c r="I50" s="57"/>
      <c r="J50" s="69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ht="15.75" customHeight="1">
      <c r="A51" s="74" t="s">
        <v>17</v>
      </c>
      <c r="B51" s="74" t="s">
        <v>113</v>
      </c>
      <c r="C51" s="82" t="s">
        <v>116</v>
      </c>
      <c r="D51" s="87" t="s">
        <v>13</v>
      </c>
      <c r="E51" s="83"/>
      <c r="F51" s="88" t="s">
        <v>117</v>
      </c>
      <c r="G51" s="89">
        <v>2014.0</v>
      </c>
      <c r="H51" s="81" t="s">
        <v>21</v>
      </c>
      <c r="I51" s="57"/>
      <c r="J51" s="69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ht="15.75" customHeight="1">
      <c r="A52" s="74" t="s">
        <v>17</v>
      </c>
      <c r="B52" s="74" t="s">
        <v>113</v>
      </c>
      <c r="C52" s="82" t="s">
        <v>118</v>
      </c>
      <c r="D52" s="87" t="s">
        <v>13</v>
      </c>
      <c r="E52" s="83"/>
      <c r="F52" s="90" t="s">
        <v>119</v>
      </c>
      <c r="G52" s="89">
        <v>2020.0</v>
      </c>
      <c r="H52" s="81" t="s">
        <v>21</v>
      </c>
      <c r="I52" s="57"/>
      <c r="J52" s="69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ht="15.75" customHeight="1">
      <c r="A53" s="74" t="s">
        <v>17</v>
      </c>
      <c r="B53" s="74" t="s">
        <v>113</v>
      </c>
      <c r="C53" s="82" t="s">
        <v>120</v>
      </c>
      <c r="D53" s="87" t="s">
        <v>13</v>
      </c>
      <c r="E53" s="83"/>
      <c r="F53" s="90" t="s">
        <v>121</v>
      </c>
      <c r="G53" s="89">
        <v>2019.0</v>
      </c>
      <c r="H53" s="81" t="s">
        <v>21</v>
      </c>
      <c r="I53" s="57"/>
      <c r="J53" s="69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ht="15.75" customHeight="1">
      <c r="A54" s="74" t="s">
        <v>17</v>
      </c>
      <c r="B54" s="74" t="s">
        <v>122</v>
      </c>
      <c r="C54" s="82" t="s">
        <v>123</v>
      </c>
      <c r="D54" s="87" t="s">
        <v>13</v>
      </c>
      <c r="E54" s="83"/>
      <c r="F54" s="90" t="s">
        <v>124</v>
      </c>
      <c r="G54" s="89">
        <v>2015.0</v>
      </c>
      <c r="H54" s="81" t="s">
        <v>21</v>
      </c>
      <c r="I54" s="57"/>
      <c r="J54" s="69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ht="15.75" customHeight="1">
      <c r="A55" s="74" t="s">
        <v>17</v>
      </c>
      <c r="B55" s="91" t="s">
        <v>125</v>
      </c>
      <c r="C55" s="82" t="s">
        <v>126</v>
      </c>
      <c r="D55" s="87" t="s">
        <v>13</v>
      </c>
      <c r="E55" s="83"/>
      <c r="F55" s="90" t="s">
        <v>127</v>
      </c>
      <c r="G55" s="89">
        <v>2018.0</v>
      </c>
      <c r="H55" s="81" t="s">
        <v>21</v>
      </c>
      <c r="I55" s="57"/>
      <c r="J55" s="69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ht="6.0" customHeight="1">
      <c r="A56" s="92"/>
      <c r="B56" s="92"/>
      <c r="C56" s="92"/>
      <c r="D56" s="93"/>
      <c r="E56" s="94"/>
      <c r="F56" s="95"/>
      <c r="G56" s="96"/>
      <c r="H56" s="97"/>
      <c r="I56" s="35"/>
      <c r="J56" s="36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ht="15.75" customHeight="1">
      <c r="A57" s="38" t="s">
        <v>128</v>
      </c>
      <c r="B57" s="38" t="s">
        <v>18</v>
      </c>
      <c r="C57" s="39" t="s">
        <v>129</v>
      </c>
      <c r="D57" s="40" t="s">
        <v>13</v>
      </c>
      <c r="E57" s="98"/>
      <c r="F57" s="42" t="s">
        <v>68</v>
      </c>
      <c r="G57" s="43">
        <v>2019.0</v>
      </c>
      <c r="H57" s="99">
        <v>17.0</v>
      </c>
      <c r="I57" s="45"/>
      <c r="J57" s="100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ht="15.75" customHeight="1">
      <c r="A58" s="38" t="s">
        <v>128</v>
      </c>
      <c r="B58" s="38" t="s">
        <v>18</v>
      </c>
      <c r="C58" s="39" t="s">
        <v>130</v>
      </c>
      <c r="D58" s="40" t="s">
        <v>13</v>
      </c>
      <c r="E58" s="98"/>
      <c r="F58" s="42" t="s">
        <v>131</v>
      </c>
      <c r="G58" s="43">
        <v>2018.0</v>
      </c>
      <c r="H58" s="99">
        <v>15.0</v>
      </c>
      <c r="I58" s="45"/>
      <c r="J58" s="100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ht="15.75" customHeight="1">
      <c r="A59" s="75" t="s">
        <v>128</v>
      </c>
      <c r="B59" s="75" t="s">
        <v>132</v>
      </c>
      <c r="C59" s="75" t="s">
        <v>133</v>
      </c>
      <c r="D59" s="77" t="s">
        <v>13</v>
      </c>
      <c r="E59" s="78"/>
      <c r="F59" s="101" t="s">
        <v>134</v>
      </c>
      <c r="G59" s="81">
        <v>2017.0</v>
      </c>
      <c r="H59" s="102">
        <v>15.0</v>
      </c>
      <c r="I59" s="45"/>
      <c r="J59" s="100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ht="15.75" customHeight="1">
      <c r="A60" s="75" t="s">
        <v>128</v>
      </c>
      <c r="B60" s="75" t="s">
        <v>135</v>
      </c>
      <c r="C60" s="75" t="s">
        <v>136</v>
      </c>
      <c r="D60" s="77" t="s">
        <v>13</v>
      </c>
      <c r="E60" s="78"/>
      <c r="F60" s="101" t="s">
        <v>137</v>
      </c>
      <c r="G60" s="81">
        <v>2020.0</v>
      </c>
      <c r="H60" s="102">
        <v>15.0</v>
      </c>
      <c r="I60" s="45"/>
      <c r="J60" s="100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ht="15.75" customHeight="1">
      <c r="A61" s="38" t="s">
        <v>128</v>
      </c>
      <c r="B61" s="38" t="s">
        <v>18</v>
      </c>
      <c r="C61" s="39" t="s">
        <v>138</v>
      </c>
      <c r="D61" s="40" t="s">
        <v>13</v>
      </c>
      <c r="E61" s="98"/>
      <c r="F61" s="42" t="s">
        <v>139</v>
      </c>
      <c r="G61" s="43">
        <v>2020.0</v>
      </c>
      <c r="H61" s="99">
        <v>26.0</v>
      </c>
      <c r="I61" s="45"/>
      <c r="J61" s="100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ht="15.75" customHeight="1">
      <c r="A62" s="38" t="s">
        <v>128</v>
      </c>
      <c r="B62" s="38" t="s">
        <v>18</v>
      </c>
      <c r="C62" s="39" t="s">
        <v>140</v>
      </c>
      <c r="D62" s="40" t="s">
        <v>13</v>
      </c>
      <c r="E62" s="98"/>
      <c r="F62" s="42" t="s">
        <v>141</v>
      </c>
      <c r="G62" s="43">
        <v>2019.0</v>
      </c>
      <c r="H62" s="99">
        <v>26.0</v>
      </c>
      <c r="I62" s="45"/>
      <c r="J62" s="100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ht="15.75" customHeight="1">
      <c r="A63" s="38" t="s">
        <v>128</v>
      </c>
      <c r="B63" s="38" t="s">
        <v>18</v>
      </c>
      <c r="C63" s="39" t="s">
        <v>142</v>
      </c>
      <c r="D63" s="40" t="s">
        <v>13</v>
      </c>
      <c r="E63" s="98"/>
      <c r="F63" s="42" t="s">
        <v>143</v>
      </c>
      <c r="G63" s="43">
        <v>2019.0</v>
      </c>
      <c r="H63" s="99">
        <v>15.0</v>
      </c>
      <c r="I63" s="45"/>
      <c r="J63" s="100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ht="15.75" customHeight="1">
      <c r="A64" s="38" t="s">
        <v>128</v>
      </c>
      <c r="B64" s="38" t="s">
        <v>144</v>
      </c>
      <c r="C64" s="39" t="s">
        <v>145</v>
      </c>
      <c r="D64" s="40" t="s">
        <v>13</v>
      </c>
      <c r="E64" s="98"/>
      <c r="F64" s="42" t="s">
        <v>146</v>
      </c>
      <c r="G64" s="43">
        <v>2017.0</v>
      </c>
      <c r="H64" s="99">
        <v>14.0</v>
      </c>
      <c r="I64" s="45"/>
      <c r="J64" s="100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ht="15.75" customHeight="1">
      <c r="A65" s="38" t="s">
        <v>128</v>
      </c>
      <c r="B65" s="38" t="s">
        <v>18</v>
      </c>
      <c r="C65" s="39" t="s">
        <v>147</v>
      </c>
      <c r="D65" s="40" t="s">
        <v>13</v>
      </c>
      <c r="E65" s="98"/>
      <c r="F65" s="42" t="s">
        <v>148</v>
      </c>
      <c r="G65" s="43">
        <v>2020.0</v>
      </c>
      <c r="H65" s="99">
        <v>13.0</v>
      </c>
      <c r="I65" s="45"/>
      <c r="J65" s="100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ht="15.75" customHeight="1">
      <c r="A66" s="39" t="s">
        <v>128</v>
      </c>
      <c r="B66" s="39" t="s">
        <v>18</v>
      </c>
      <c r="C66" s="39" t="s">
        <v>149</v>
      </c>
      <c r="D66" s="49" t="str">
        <f>HYPERLINK("https://www.amazon.com/White-Fragility-People-About-Racism/dp/0807047414","Link")</f>
        <v>Link</v>
      </c>
      <c r="E66" s="103"/>
      <c r="F66" s="42" t="s">
        <v>42</v>
      </c>
      <c r="G66" s="50">
        <v>2018.0</v>
      </c>
      <c r="H66" s="99">
        <v>10.0</v>
      </c>
      <c r="I66" s="45"/>
      <c r="J66" s="45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ht="15.75" customHeight="1">
      <c r="A67" s="39" t="s">
        <v>128</v>
      </c>
      <c r="B67" s="104" t="s">
        <v>18</v>
      </c>
      <c r="C67" s="104" t="s">
        <v>150</v>
      </c>
      <c r="D67" s="49" t="str">
        <f>HYPERLINK("https://www.amazon.com/Between-World-Me-Ta-Nehisi-Coates/dp/1925240703/ref=tmm_pap_swatch_0?_encoding=UTF8&amp;qid=&amp;sr=","Link")</f>
        <v>Link</v>
      </c>
      <c r="E67" s="105"/>
      <c r="F67" s="106" t="s">
        <v>151</v>
      </c>
      <c r="G67" s="107">
        <v>2015.0</v>
      </c>
      <c r="H67" s="99">
        <v>12.0</v>
      </c>
      <c r="I67" s="45"/>
      <c r="J67" s="108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ht="15.75" customHeight="1">
      <c r="A68" s="39" t="s">
        <v>128</v>
      </c>
      <c r="B68" s="104" t="s">
        <v>152</v>
      </c>
      <c r="C68" s="104" t="s">
        <v>153</v>
      </c>
      <c r="D68" s="40" t="s">
        <v>13</v>
      </c>
      <c r="E68" s="105"/>
      <c r="F68" s="106" t="s">
        <v>154</v>
      </c>
      <c r="G68" s="107">
        <v>2018.0</v>
      </c>
      <c r="H68" s="99">
        <v>18.0</v>
      </c>
      <c r="I68" s="45"/>
      <c r="J68" s="108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ht="15.75" customHeight="1">
      <c r="A69" s="39" t="s">
        <v>128</v>
      </c>
      <c r="B69" s="104" t="s">
        <v>18</v>
      </c>
      <c r="C69" s="104" t="s">
        <v>155</v>
      </c>
      <c r="D69" s="49" t="str">
        <f>HYPERLINK("https://www.amazon.com/New-Jim-Crow-Incarceration-Colorblindness/dp/1595586431","Link")</f>
        <v>Link</v>
      </c>
      <c r="E69" s="105"/>
      <c r="F69" s="106" t="s">
        <v>156</v>
      </c>
      <c r="G69" s="107">
        <v>2012.0</v>
      </c>
      <c r="H69" s="99">
        <v>14.0</v>
      </c>
      <c r="I69" s="45"/>
      <c r="J69" s="108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ht="6.0" customHeight="1">
      <c r="A70" s="92"/>
      <c r="B70" s="92"/>
      <c r="C70" s="109"/>
      <c r="D70" s="93"/>
      <c r="E70" s="94"/>
      <c r="F70" s="95"/>
      <c r="G70" s="96"/>
      <c r="H70" s="97"/>
      <c r="I70" s="35"/>
      <c r="J70" s="36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ht="15.75" customHeight="1">
      <c r="A71" s="38" t="s">
        <v>157</v>
      </c>
      <c r="B71" s="104" t="s">
        <v>18</v>
      </c>
      <c r="C71" s="104" t="s">
        <v>158</v>
      </c>
      <c r="D71" s="40" t="s">
        <v>13</v>
      </c>
      <c r="E71" s="110"/>
      <c r="F71" s="106" t="s">
        <v>159</v>
      </c>
      <c r="G71" s="107">
        <v>2020.0</v>
      </c>
      <c r="H71" s="44" t="s">
        <v>21</v>
      </c>
      <c r="I71" s="45"/>
      <c r="J71" s="111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ht="15.75" customHeight="1">
      <c r="A72" s="38" t="s">
        <v>157</v>
      </c>
      <c r="B72" s="104" t="s">
        <v>18</v>
      </c>
      <c r="C72" s="104" t="s">
        <v>160</v>
      </c>
      <c r="D72" s="40" t="s">
        <v>13</v>
      </c>
      <c r="E72" s="110"/>
      <c r="F72" s="106" t="s">
        <v>161</v>
      </c>
      <c r="G72" s="107">
        <v>2020.0</v>
      </c>
      <c r="H72" s="44" t="s">
        <v>21</v>
      </c>
      <c r="I72" s="45"/>
      <c r="J72" s="111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ht="15.75" customHeight="1">
      <c r="A73" s="38" t="s">
        <v>157</v>
      </c>
      <c r="B73" s="104" t="s">
        <v>18</v>
      </c>
      <c r="C73" s="104" t="s">
        <v>162</v>
      </c>
      <c r="D73" s="40" t="s">
        <v>13</v>
      </c>
      <c r="E73" s="110"/>
      <c r="F73" s="106" t="s">
        <v>163</v>
      </c>
      <c r="G73" s="107">
        <v>2019.0</v>
      </c>
      <c r="H73" s="44" t="s">
        <v>21</v>
      </c>
      <c r="I73" s="45"/>
      <c r="J73" s="111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ht="15.75" customHeight="1">
      <c r="A74" s="39" t="s">
        <v>157</v>
      </c>
      <c r="B74" s="104" t="s">
        <v>59</v>
      </c>
      <c r="C74" s="104" t="s">
        <v>164</v>
      </c>
      <c r="D74" s="49" t="str">
        <f>HYPERLINK("https://www.npr.org/programs/ted-radio-hour/689483208/gender-power-and-fairness","Link")</f>
        <v>Link</v>
      </c>
      <c r="E74" s="105"/>
      <c r="F74" s="106" t="s">
        <v>165</v>
      </c>
      <c r="G74" s="112">
        <v>43497.0</v>
      </c>
      <c r="H74" s="44" t="s">
        <v>21</v>
      </c>
      <c r="I74" s="45"/>
      <c r="J74" s="108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ht="15.75" customHeight="1">
      <c r="A75" s="104" t="s">
        <v>157</v>
      </c>
      <c r="B75" s="104" t="s">
        <v>166</v>
      </c>
      <c r="C75" s="104" t="s">
        <v>167</v>
      </c>
      <c r="D75" s="40" t="s">
        <v>13</v>
      </c>
      <c r="E75" s="105"/>
      <c r="F75" s="106" t="s">
        <v>168</v>
      </c>
      <c r="G75" s="107">
        <v>2018.0</v>
      </c>
      <c r="H75" s="44" t="s">
        <v>21</v>
      </c>
      <c r="I75" s="45"/>
      <c r="J75" s="108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ht="15.75" customHeight="1">
      <c r="A76" s="72" t="s">
        <v>157</v>
      </c>
      <c r="B76" s="72" t="s">
        <v>18</v>
      </c>
      <c r="C76" s="72" t="s">
        <v>169</v>
      </c>
      <c r="D76" s="49" t="str">
        <f>HYPERLINK("http://www.npr.org/sections/codeswitch/2016/05/31/479733094/the-code-switch-podcast-episode-1-can-we-talk-about-whiteness","Link")</f>
        <v>Link</v>
      </c>
      <c r="E76" s="65"/>
      <c r="F76" s="113" t="s">
        <v>170</v>
      </c>
      <c r="G76" s="114">
        <v>2016.0</v>
      </c>
      <c r="H76" s="44" t="s">
        <v>21</v>
      </c>
      <c r="I76" s="57"/>
      <c r="J76" s="66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ht="15.75" customHeight="1">
      <c r="A77" s="72" t="s">
        <v>157</v>
      </c>
      <c r="B77" s="72" t="s">
        <v>18</v>
      </c>
      <c r="C77" s="72" t="s">
        <v>171</v>
      </c>
      <c r="D77" s="40" t="s">
        <v>13</v>
      </c>
      <c r="E77" s="65"/>
      <c r="F77" s="113" t="s">
        <v>172</v>
      </c>
      <c r="G77" s="114">
        <v>2020.0</v>
      </c>
      <c r="H77" s="44" t="s">
        <v>21</v>
      </c>
      <c r="I77" s="57"/>
      <c r="J77" s="66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ht="15.75" customHeight="1">
      <c r="A78" s="72" t="s">
        <v>157</v>
      </c>
      <c r="B78" s="72" t="s">
        <v>18</v>
      </c>
      <c r="C78" s="72" t="s">
        <v>173</v>
      </c>
      <c r="D78" s="49" t="str">
        <f>HYPERLINK("https://www.npr.org/templates/transcript/transcript.php?storyId=692237314","Link")</f>
        <v>Link</v>
      </c>
      <c r="E78" s="65"/>
      <c r="F78" s="113" t="s">
        <v>170</v>
      </c>
      <c r="G78" s="114">
        <v>2019.0</v>
      </c>
      <c r="H78" s="44" t="s">
        <v>21</v>
      </c>
      <c r="I78" s="57"/>
      <c r="J78" s="66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ht="15.75" customHeight="1">
      <c r="A79" s="72" t="s">
        <v>157</v>
      </c>
      <c r="B79" s="72" t="s">
        <v>18</v>
      </c>
      <c r="C79" s="72" t="s">
        <v>174</v>
      </c>
      <c r="D79" s="115" t="str">
        <f>HYPERLINK("http://revisionisthistory.com/episodes/26-the-hug-heard-round-the-world","Link")</f>
        <v>Link</v>
      </c>
      <c r="E79" s="116"/>
      <c r="F79" s="113" t="s">
        <v>175</v>
      </c>
      <c r="G79" s="114">
        <v>2018.0</v>
      </c>
      <c r="H79" s="117" t="s">
        <v>21</v>
      </c>
      <c r="I79" s="118"/>
      <c r="J79" s="66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ht="15.75" customHeight="1">
      <c r="A80" s="72" t="s">
        <v>157</v>
      </c>
      <c r="B80" s="72" t="s">
        <v>176</v>
      </c>
      <c r="C80" s="72" t="s">
        <v>177</v>
      </c>
      <c r="D80" s="119" t="s">
        <v>13</v>
      </c>
      <c r="E80" s="116"/>
      <c r="F80" s="113" t="s">
        <v>178</v>
      </c>
      <c r="G80" s="114">
        <v>2020.0</v>
      </c>
      <c r="H80" s="117" t="s">
        <v>21</v>
      </c>
      <c r="I80" s="118"/>
      <c r="J80" s="69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ht="6.0" customHeight="1">
      <c r="A81" s="92"/>
      <c r="B81" s="92"/>
      <c r="C81" s="109"/>
      <c r="D81" s="93"/>
      <c r="E81" s="94"/>
      <c r="F81" s="95"/>
      <c r="G81" s="96"/>
      <c r="H81" s="97"/>
      <c r="I81" s="35"/>
      <c r="J81" s="36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ht="15.75" customHeight="1">
      <c r="A82" s="104" t="s">
        <v>179</v>
      </c>
      <c r="B82" s="104" t="s">
        <v>18</v>
      </c>
      <c r="C82" s="104" t="s">
        <v>180</v>
      </c>
      <c r="D82" s="119" t="s">
        <v>13</v>
      </c>
      <c r="E82" s="120"/>
      <c r="F82" s="106" t="s">
        <v>181</v>
      </c>
      <c r="G82" s="107">
        <v>2016.0</v>
      </c>
      <c r="H82" s="117" t="s">
        <v>21</v>
      </c>
      <c r="I82" s="121"/>
      <c r="J82" s="111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ht="15.75" customHeight="1">
      <c r="A83" s="75" t="s">
        <v>179</v>
      </c>
      <c r="B83" s="75" t="s">
        <v>182</v>
      </c>
      <c r="C83" s="75" t="s">
        <v>183</v>
      </c>
      <c r="D83" s="77" t="s">
        <v>13</v>
      </c>
      <c r="E83" s="122"/>
      <c r="F83" s="101" t="s">
        <v>184</v>
      </c>
      <c r="G83" s="81" t="s">
        <v>185</v>
      </c>
      <c r="H83" s="81" t="s">
        <v>21</v>
      </c>
      <c r="I83" s="121"/>
      <c r="J83" s="111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ht="15.75" customHeight="1">
      <c r="A84" s="75" t="s">
        <v>179</v>
      </c>
      <c r="B84" s="75" t="s">
        <v>186</v>
      </c>
      <c r="C84" s="123" t="s">
        <v>187</v>
      </c>
      <c r="D84" s="77" t="s">
        <v>13</v>
      </c>
      <c r="E84" s="122"/>
      <c r="F84" s="101" t="s">
        <v>188</v>
      </c>
      <c r="G84" s="80">
        <v>42605.0</v>
      </c>
      <c r="H84" s="81" t="s">
        <v>21</v>
      </c>
      <c r="I84" s="121"/>
      <c r="J84" s="111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ht="15.75" customHeight="1">
      <c r="A85" s="75" t="s">
        <v>179</v>
      </c>
      <c r="B85" s="75" t="s">
        <v>182</v>
      </c>
      <c r="C85" s="75" t="s">
        <v>189</v>
      </c>
      <c r="D85" s="77" t="s">
        <v>13</v>
      </c>
      <c r="E85" s="122"/>
      <c r="F85" s="101" t="s">
        <v>190</v>
      </c>
      <c r="G85" s="81" t="s">
        <v>191</v>
      </c>
      <c r="H85" s="81" t="s">
        <v>21</v>
      </c>
      <c r="I85" s="121"/>
      <c r="J85" s="111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ht="15.75" customHeight="1">
      <c r="A86" s="75" t="s">
        <v>179</v>
      </c>
      <c r="B86" s="74" t="s">
        <v>135</v>
      </c>
      <c r="C86" s="124" t="s">
        <v>192</v>
      </c>
      <c r="D86" s="77" t="s">
        <v>13</v>
      </c>
      <c r="E86" s="122"/>
      <c r="F86" s="101" t="s">
        <v>193</v>
      </c>
      <c r="G86" s="81">
        <v>2006.0</v>
      </c>
      <c r="H86" s="81" t="s">
        <v>194</v>
      </c>
      <c r="I86" s="121"/>
      <c r="J86" s="111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ht="15.75" customHeight="1">
      <c r="A87" s="104" t="s">
        <v>179</v>
      </c>
      <c r="B87" s="104" t="s">
        <v>18</v>
      </c>
      <c r="C87" s="104" t="s">
        <v>195</v>
      </c>
      <c r="D87" s="125" t="str">
        <f>HYPERLINK("https://www.ted.com/talks/mellody_hobson_color_blind_or_color_brave","Link")</f>
        <v>Link</v>
      </c>
      <c r="E87" s="120"/>
      <c r="F87" s="106" t="s">
        <v>196</v>
      </c>
      <c r="G87" s="112">
        <v>41699.0</v>
      </c>
      <c r="H87" s="117" t="s">
        <v>21</v>
      </c>
      <c r="I87" s="121"/>
      <c r="J87" s="108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ht="15.75" customHeight="1">
      <c r="A88" s="104" t="s">
        <v>179</v>
      </c>
      <c r="B88" s="104" t="s">
        <v>110</v>
      </c>
      <c r="C88" s="104" t="s">
        <v>197</v>
      </c>
      <c r="D88" s="119" t="s">
        <v>13</v>
      </c>
      <c r="E88" s="120"/>
      <c r="F88" s="106" t="s">
        <v>198</v>
      </c>
      <c r="G88" s="107">
        <v>2018.0</v>
      </c>
      <c r="H88" s="117" t="s">
        <v>21</v>
      </c>
      <c r="I88" s="121"/>
      <c r="J88" s="108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ht="15.75" customHeight="1">
      <c r="A89" s="104" t="s">
        <v>179</v>
      </c>
      <c r="B89" s="126" t="s">
        <v>199</v>
      </c>
      <c r="C89" s="127" t="s">
        <v>200</v>
      </c>
      <c r="D89" s="119" t="s">
        <v>13</v>
      </c>
      <c r="E89" s="120"/>
      <c r="F89" s="106" t="s">
        <v>201</v>
      </c>
      <c r="G89" s="107">
        <v>2014.0</v>
      </c>
      <c r="H89" s="117" t="s">
        <v>21</v>
      </c>
      <c r="I89" s="121"/>
      <c r="J89" s="66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ht="15.75" customHeight="1">
      <c r="A90" s="104" t="s">
        <v>179</v>
      </c>
      <c r="B90" s="104" t="s">
        <v>59</v>
      </c>
      <c r="C90" s="104" t="s">
        <v>202</v>
      </c>
      <c r="D90" s="115" t="str">
        <f>HYPERLINK("https://www.ted.com/talks/chimamanda_ngozi_adichie_we_should_all_be_feminists","Link")</f>
        <v>Link</v>
      </c>
      <c r="E90" s="120"/>
      <c r="F90" s="106" t="s">
        <v>203</v>
      </c>
      <c r="G90" s="107">
        <v>2012.0</v>
      </c>
      <c r="H90" s="117" t="s">
        <v>21</v>
      </c>
      <c r="I90" s="121"/>
      <c r="J90" s="66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ht="15.75" customHeight="1">
      <c r="A91" s="72" t="s">
        <v>179</v>
      </c>
      <c r="B91" s="72" t="s">
        <v>32</v>
      </c>
      <c r="C91" s="72" t="s">
        <v>204</v>
      </c>
      <c r="D91" s="115" t="str">
        <f>HYPERLINK("https://www.ted.com/talks/melinda_epler_3_ways_to_advocate_for_a_more_inclusive_workplace","Link")</f>
        <v>Link</v>
      </c>
      <c r="E91" s="116"/>
      <c r="F91" s="113" t="s">
        <v>205</v>
      </c>
      <c r="G91" s="114">
        <v>2018.0</v>
      </c>
      <c r="H91" s="117" t="s">
        <v>21</v>
      </c>
      <c r="I91" s="118"/>
      <c r="J91" s="66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ht="15.75" customHeight="1">
      <c r="A92" s="72" t="s">
        <v>179</v>
      </c>
      <c r="B92" s="72" t="s">
        <v>206</v>
      </c>
      <c r="C92" s="72" t="s">
        <v>207</v>
      </c>
      <c r="D92" s="119" t="s">
        <v>13</v>
      </c>
      <c r="E92" s="116"/>
      <c r="F92" s="113" t="s">
        <v>208</v>
      </c>
      <c r="G92" s="114">
        <v>2019.0</v>
      </c>
      <c r="H92" s="117" t="s">
        <v>21</v>
      </c>
      <c r="I92" s="118"/>
      <c r="J92" s="66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ht="15.75" customHeight="1">
      <c r="A93" s="72" t="s">
        <v>179</v>
      </c>
      <c r="B93" s="72" t="s">
        <v>209</v>
      </c>
      <c r="C93" s="72" t="s">
        <v>210</v>
      </c>
      <c r="D93" s="119" t="s">
        <v>13</v>
      </c>
      <c r="E93" s="116"/>
      <c r="F93" s="113" t="s">
        <v>211</v>
      </c>
      <c r="G93" s="114">
        <v>2003.0</v>
      </c>
      <c r="H93" s="117" t="s">
        <v>21</v>
      </c>
      <c r="I93" s="118"/>
      <c r="J93" s="66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ht="15.75" customHeight="1">
      <c r="A94" s="72" t="s">
        <v>179</v>
      </c>
      <c r="B94" s="72" t="s">
        <v>212</v>
      </c>
      <c r="C94" s="72" t="s">
        <v>213</v>
      </c>
      <c r="D94" s="119" t="s">
        <v>13</v>
      </c>
      <c r="E94" s="116"/>
      <c r="F94" s="113" t="s">
        <v>214</v>
      </c>
      <c r="G94" s="114">
        <v>2020.0</v>
      </c>
      <c r="H94" s="117" t="s">
        <v>21</v>
      </c>
      <c r="I94" s="118"/>
      <c r="J94" s="66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ht="15.75" customHeight="1">
      <c r="A95" s="72" t="s">
        <v>179</v>
      </c>
      <c r="B95" s="72" t="s">
        <v>215</v>
      </c>
      <c r="C95" s="72" t="s">
        <v>216</v>
      </c>
      <c r="D95" s="119" t="s">
        <v>13</v>
      </c>
      <c r="E95" s="116"/>
      <c r="F95" s="113" t="s">
        <v>217</v>
      </c>
      <c r="G95" s="114">
        <v>2019.0</v>
      </c>
      <c r="H95" s="117" t="s">
        <v>21</v>
      </c>
      <c r="I95" s="118"/>
      <c r="J95" s="66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ht="15.75" customHeight="1">
      <c r="A96" s="72" t="s">
        <v>179</v>
      </c>
      <c r="B96" s="72" t="s">
        <v>218</v>
      </c>
      <c r="C96" s="72" t="s">
        <v>219</v>
      </c>
      <c r="D96" s="119" t="s">
        <v>13</v>
      </c>
      <c r="E96" s="116"/>
      <c r="F96" s="113" t="s">
        <v>220</v>
      </c>
      <c r="G96" s="114">
        <v>2016.0</v>
      </c>
      <c r="H96" s="117" t="s">
        <v>21</v>
      </c>
      <c r="I96" s="118"/>
      <c r="J96" s="66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ht="15.75" customHeight="1">
      <c r="A97" s="72" t="s">
        <v>179</v>
      </c>
      <c r="B97" s="72" t="s">
        <v>18</v>
      </c>
      <c r="C97" s="72" t="s">
        <v>221</v>
      </c>
      <c r="D97" s="119" t="s">
        <v>13</v>
      </c>
      <c r="E97" s="116"/>
      <c r="F97" s="113" t="s">
        <v>222</v>
      </c>
      <c r="G97" s="114">
        <v>2012.0</v>
      </c>
      <c r="H97" s="117" t="s">
        <v>21</v>
      </c>
      <c r="I97" s="118"/>
      <c r="J97" s="66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ht="15.75" customHeight="1">
      <c r="A98" s="72" t="s">
        <v>179</v>
      </c>
      <c r="B98" s="72" t="s">
        <v>223</v>
      </c>
      <c r="C98" s="72" t="s">
        <v>224</v>
      </c>
      <c r="D98" s="119" t="s">
        <v>13</v>
      </c>
      <c r="E98" s="116"/>
      <c r="F98" s="113" t="s">
        <v>225</v>
      </c>
      <c r="G98" s="114">
        <v>2020.0</v>
      </c>
      <c r="H98" s="117" t="s">
        <v>21</v>
      </c>
      <c r="I98" s="118"/>
      <c r="J98" s="66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ht="15.75" customHeight="1">
      <c r="A99" s="48" t="s">
        <v>179</v>
      </c>
      <c r="B99" s="37" t="s">
        <v>18</v>
      </c>
      <c r="C99" s="48" t="s">
        <v>226</v>
      </c>
      <c r="D99" s="49" t="str">
        <f>HYPERLINK("https://www.youtube.com/watch?v=VNdZcegK1lQ","Link")</f>
        <v>Link</v>
      </c>
      <c r="E99" s="67"/>
      <c r="F99" s="55" t="s">
        <v>227</v>
      </c>
      <c r="G99" s="68">
        <v>2015.0</v>
      </c>
      <c r="H99" s="117" t="s">
        <v>21</v>
      </c>
      <c r="I99" s="57"/>
      <c r="J99" s="66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ht="15.75" customHeight="1">
      <c r="A100" s="48" t="s">
        <v>179</v>
      </c>
      <c r="B100" s="37" t="s">
        <v>18</v>
      </c>
      <c r="C100" s="72" t="s">
        <v>228</v>
      </c>
      <c r="D100" s="115" t="str">
        <f>HYPERLINK("https://youtu.be/RjTu1NmQLP8","Link")</f>
        <v>Link</v>
      </c>
      <c r="E100" s="116"/>
      <c r="F100" s="113" t="s">
        <v>229</v>
      </c>
      <c r="G100" s="114">
        <v>2019.0</v>
      </c>
      <c r="H100" s="117" t="s">
        <v>21</v>
      </c>
      <c r="I100" s="57"/>
      <c r="J100" s="66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ht="15.75" customHeight="1">
      <c r="A101" s="72" t="s">
        <v>179</v>
      </c>
      <c r="B101" s="37" t="s">
        <v>18</v>
      </c>
      <c r="C101" s="72" t="s">
        <v>230</v>
      </c>
      <c r="D101" s="119" t="s">
        <v>13</v>
      </c>
      <c r="E101" s="116"/>
      <c r="F101" s="113" t="s">
        <v>214</v>
      </c>
      <c r="G101" s="114">
        <v>2020.0</v>
      </c>
      <c r="H101" s="117" t="s">
        <v>21</v>
      </c>
      <c r="I101" s="118"/>
      <c r="J101" s="66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ht="15.75" customHeight="1">
      <c r="A102" s="72" t="s">
        <v>179</v>
      </c>
      <c r="B102" s="37" t="s">
        <v>231</v>
      </c>
      <c r="C102" s="72" t="s">
        <v>232</v>
      </c>
      <c r="D102" s="119" t="s">
        <v>13</v>
      </c>
      <c r="E102" s="116"/>
      <c r="F102" s="113" t="s">
        <v>233</v>
      </c>
      <c r="G102" s="114">
        <v>2020.0</v>
      </c>
      <c r="H102" s="117" t="s">
        <v>21</v>
      </c>
      <c r="I102" s="118"/>
      <c r="J102" s="66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ht="15.75" customHeight="1">
      <c r="A103" s="72" t="s">
        <v>179</v>
      </c>
      <c r="B103" s="37" t="s">
        <v>18</v>
      </c>
      <c r="C103" s="72" t="s">
        <v>234</v>
      </c>
      <c r="D103" s="115" t="str">
        <f>HYPERLINK("https://www.ted.com/talks/janet_stovall_how_to_get_serious_about_diversity_and_inclusion_in_the_workplace","Link")</f>
        <v>Link</v>
      </c>
      <c r="E103" s="116"/>
      <c r="F103" s="113" t="s">
        <v>235</v>
      </c>
      <c r="G103" s="114">
        <v>2018.0</v>
      </c>
      <c r="H103" s="117" t="s">
        <v>21</v>
      </c>
      <c r="I103" s="118"/>
      <c r="J103" s="66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ht="15.75" customHeight="1">
      <c r="A104" s="72" t="s">
        <v>179</v>
      </c>
      <c r="B104" s="37" t="s">
        <v>32</v>
      </c>
      <c r="C104" s="39" t="s">
        <v>236</v>
      </c>
      <c r="D104" s="49" t="str">
        <f>HYPERLINK("https://youtu.be/2sXR9iva0Ko","Link")</f>
        <v>Link</v>
      </c>
      <c r="E104" s="41"/>
      <c r="F104" s="42" t="s">
        <v>237</v>
      </c>
      <c r="G104" s="128">
        <v>2019.0</v>
      </c>
      <c r="H104" s="129" t="s">
        <v>21</v>
      </c>
      <c r="I104" s="130"/>
      <c r="J104" s="121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ht="15.75" customHeight="1">
      <c r="A105" s="72" t="s">
        <v>179</v>
      </c>
      <c r="B105" s="37" t="s">
        <v>238</v>
      </c>
      <c r="C105" s="39" t="s">
        <v>239</v>
      </c>
      <c r="D105" s="40" t="s">
        <v>13</v>
      </c>
      <c r="E105" s="41"/>
      <c r="F105" s="42" t="s">
        <v>240</v>
      </c>
      <c r="G105" s="128">
        <v>2008.0</v>
      </c>
      <c r="H105" s="129" t="s">
        <v>21</v>
      </c>
      <c r="I105" s="130"/>
      <c r="J105" s="121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ht="15.75" customHeight="1">
      <c r="A106" s="72" t="s">
        <v>179</v>
      </c>
      <c r="B106" s="37" t="s">
        <v>18</v>
      </c>
      <c r="C106" s="39" t="s">
        <v>241</v>
      </c>
      <c r="D106" s="40" t="s">
        <v>13</v>
      </c>
      <c r="E106" s="41"/>
      <c r="F106" s="42" t="s">
        <v>242</v>
      </c>
      <c r="G106" s="128">
        <v>2016.0</v>
      </c>
      <c r="H106" s="129" t="s">
        <v>21</v>
      </c>
      <c r="I106" s="130"/>
      <c r="J106" s="121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ht="6.0" customHeight="1">
      <c r="A107" s="29"/>
      <c r="B107" s="29"/>
      <c r="C107" s="30"/>
      <c r="D107" s="31"/>
      <c r="E107" s="32"/>
      <c r="F107" s="33"/>
      <c r="G107" s="34"/>
      <c r="H107" s="35"/>
      <c r="I107" s="35"/>
      <c r="J107" s="36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ht="15.75" customHeight="1">
      <c r="A108" s="131" t="s">
        <v>243</v>
      </c>
      <c r="B108" s="131" t="s">
        <v>244</v>
      </c>
      <c r="C108" s="72" t="s">
        <v>245</v>
      </c>
      <c r="D108" s="132" t="s">
        <v>13</v>
      </c>
      <c r="E108" s="131"/>
      <c r="F108" s="133" t="s">
        <v>198</v>
      </c>
      <c r="G108" s="134">
        <v>2021.0</v>
      </c>
      <c r="H108" s="134" t="s">
        <v>21</v>
      </c>
    </row>
    <row r="109" ht="15.75" customHeight="1">
      <c r="A109" s="135" t="s">
        <v>243</v>
      </c>
      <c r="B109" s="135" t="s">
        <v>244</v>
      </c>
      <c r="C109" s="135" t="s">
        <v>246</v>
      </c>
      <c r="D109" s="136" t="s">
        <v>13</v>
      </c>
      <c r="E109" s="137"/>
      <c r="F109" s="138" t="s">
        <v>198</v>
      </c>
      <c r="G109" s="139">
        <v>2020.0</v>
      </c>
      <c r="H109" s="140" t="s">
        <v>21</v>
      </c>
    </row>
    <row r="110" ht="15.75" customHeight="1">
      <c r="A110" s="135" t="s">
        <v>243</v>
      </c>
      <c r="B110" s="135" t="s">
        <v>244</v>
      </c>
      <c r="C110" s="135" t="s">
        <v>247</v>
      </c>
      <c r="D110" s="136" t="s">
        <v>13</v>
      </c>
      <c r="E110" s="137"/>
      <c r="F110" s="138" t="s">
        <v>248</v>
      </c>
      <c r="G110" s="139">
        <v>2019.0</v>
      </c>
      <c r="H110" s="140" t="s">
        <v>21</v>
      </c>
    </row>
    <row r="111" ht="6.0" customHeight="1">
      <c r="A111" s="29"/>
      <c r="B111" s="29"/>
      <c r="C111" s="30"/>
      <c r="D111" s="31"/>
      <c r="E111" s="32"/>
      <c r="F111" s="33"/>
      <c r="G111" s="34"/>
      <c r="H111" s="35"/>
      <c r="I111" s="35"/>
      <c r="J111" s="36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ht="15.75" customHeight="1">
      <c r="A112" s="131" t="s">
        <v>249</v>
      </c>
      <c r="B112" s="131" t="s">
        <v>250</v>
      </c>
      <c r="C112" s="114" t="s">
        <v>251</v>
      </c>
      <c r="D112" s="132" t="s">
        <v>13</v>
      </c>
      <c r="E112" s="134"/>
      <c r="F112" s="113" t="s">
        <v>252</v>
      </c>
      <c r="G112" s="134">
        <v>2011.0</v>
      </c>
      <c r="H112" s="134" t="s">
        <v>21</v>
      </c>
    </row>
    <row r="113" ht="15.75" customHeight="1">
      <c r="A113" s="131" t="s">
        <v>249</v>
      </c>
      <c r="B113" s="131" t="s">
        <v>250</v>
      </c>
      <c r="C113" s="114" t="s">
        <v>253</v>
      </c>
      <c r="D113" s="132" t="s">
        <v>13</v>
      </c>
      <c r="E113" s="134"/>
      <c r="F113" s="133" t="s">
        <v>198</v>
      </c>
      <c r="G113" s="134" t="s">
        <v>254</v>
      </c>
      <c r="H113" s="134" t="s">
        <v>21</v>
      </c>
    </row>
    <row r="114" ht="15.75" customHeight="1">
      <c r="A114" s="131" t="s">
        <v>249</v>
      </c>
      <c r="B114" s="131" t="s">
        <v>250</v>
      </c>
      <c r="C114" s="114" t="s">
        <v>255</v>
      </c>
      <c r="D114" s="132" t="s">
        <v>13</v>
      </c>
      <c r="E114" s="134"/>
      <c r="F114" s="133" t="s">
        <v>198</v>
      </c>
      <c r="G114" s="134" t="s">
        <v>254</v>
      </c>
      <c r="H114" s="134" t="s">
        <v>21</v>
      </c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</row>
    <row r="115" ht="15.75" customHeight="1">
      <c r="A115" s="131" t="s">
        <v>249</v>
      </c>
      <c r="B115" s="131" t="s">
        <v>256</v>
      </c>
      <c r="C115" s="72" t="s">
        <v>257</v>
      </c>
      <c r="D115" s="132" t="s">
        <v>13</v>
      </c>
      <c r="E115" s="131"/>
      <c r="F115" s="133" t="s">
        <v>258</v>
      </c>
      <c r="G115" s="134">
        <v>2017.0</v>
      </c>
      <c r="H115" s="134" t="s">
        <v>21</v>
      </c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</row>
    <row r="116" ht="15.75" customHeight="1">
      <c r="A116" s="131" t="s">
        <v>249</v>
      </c>
      <c r="B116" s="131" t="s">
        <v>107</v>
      </c>
      <c r="C116" s="114" t="s">
        <v>259</v>
      </c>
      <c r="D116" s="132" t="s">
        <v>13</v>
      </c>
      <c r="E116" s="134"/>
      <c r="F116" s="141" t="s">
        <v>260</v>
      </c>
      <c r="G116" s="134">
        <v>2020.0</v>
      </c>
      <c r="H116" s="134" t="s">
        <v>21</v>
      </c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</row>
    <row r="117" ht="6.0" customHeight="1">
      <c r="A117" s="92"/>
      <c r="B117" s="92"/>
      <c r="C117" s="109"/>
      <c r="D117" s="93"/>
      <c r="E117" s="94"/>
      <c r="F117" s="95"/>
      <c r="G117" s="96"/>
      <c r="H117" s="97"/>
      <c r="I117" s="97"/>
      <c r="J117" s="14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</row>
    <row r="118" ht="15.75" customHeight="1">
      <c r="A118" s="131" t="s">
        <v>261</v>
      </c>
      <c r="B118" s="131" t="s">
        <v>18</v>
      </c>
      <c r="C118" s="72" t="s">
        <v>262</v>
      </c>
      <c r="D118" s="132" t="s">
        <v>13</v>
      </c>
      <c r="E118" s="131"/>
      <c r="F118" s="133" t="s">
        <v>263</v>
      </c>
      <c r="G118" s="134" t="s">
        <v>254</v>
      </c>
      <c r="H118" s="134" t="s">
        <v>21</v>
      </c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</row>
    <row r="119" ht="15.75" customHeight="1">
      <c r="A119" s="131" t="s">
        <v>261</v>
      </c>
      <c r="B119" s="131" t="s">
        <v>264</v>
      </c>
      <c r="C119" s="72" t="s">
        <v>265</v>
      </c>
      <c r="D119" s="132" t="s">
        <v>13</v>
      </c>
      <c r="E119" s="131"/>
      <c r="F119" s="133" t="s">
        <v>266</v>
      </c>
      <c r="G119" s="134">
        <v>2020.0</v>
      </c>
      <c r="H119" s="134" t="s">
        <v>21</v>
      </c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</row>
    <row r="120" ht="15.75" customHeight="1">
      <c r="A120" s="131" t="s">
        <v>261</v>
      </c>
      <c r="B120" s="131" t="s">
        <v>59</v>
      </c>
      <c r="C120" s="72" t="s">
        <v>267</v>
      </c>
      <c r="D120" s="143" t="s">
        <v>13</v>
      </c>
      <c r="E120" s="131"/>
      <c r="F120" s="133" t="s">
        <v>268</v>
      </c>
      <c r="G120" s="134">
        <v>2021.0</v>
      </c>
      <c r="H120" s="134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</row>
    <row r="121" ht="15.75" customHeight="1">
      <c r="A121" s="131"/>
      <c r="B121" s="131"/>
      <c r="C121" s="72"/>
      <c r="D121" s="131"/>
      <c r="E121" s="131"/>
      <c r="F121" s="133"/>
      <c r="G121" s="134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</row>
    <row r="122" ht="15.75" customHeight="1">
      <c r="A122" s="131"/>
      <c r="B122" s="131"/>
      <c r="C122" s="72"/>
      <c r="D122" s="131"/>
      <c r="E122" s="131"/>
      <c r="F122" s="133"/>
      <c r="G122" s="134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</row>
    <row r="123" ht="15.75" customHeight="1">
      <c r="A123" s="131"/>
      <c r="B123" s="131"/>
      <c r="C123" s="72"/>
      <c r="D123" s="131"/>
      <c r="E123" s="131"/>
      <c r="F123" s="133"/>
      <c r="G123" s="134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</row>
    <row r="124" ht="15.75" customHeight="1">
      <c r="A124" s="131"/>
      <c r="B124" s="131"/>
      <c r="C124" s="72"/>
      <c r="D124" s="131"/>
      <c r="E124" s="131"/>
      <c r="F124" s="133"/>
      <c r="G124" s="134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</row>
    <row r="125" ht="15.75" customHeight="1">
      <c r="A125" s="131"/>
      <c r="B125" s="131"/>
      <c r="C125" s="72"/>
      <c r="D125" s="131"/>
      <c r="E125" s="131"/>
      <c r="F125" s="133"/>
      <c r="G125" s="134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</row>
    <row r="126" ht="15.75" customHeight="1">
      <c r="A126" s="131"/>
      <c r="B126" s="131"/>
      <c r="C126" s="72"/>
      <c r="D126" s="131"/>
      <c r="E126" s="131"/>
      <c r="F126" s="133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</row>
    <row r="127" ht="15.75" customHeight="1">
      <c r="A127" s="131"/>
      <c r="B127" s="131"/>
      <c r="C127" s="72"/>
      <c r="D127" s="131"/>
      <c r="E127" s="131"/>
      <c r="F127" s="133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</row>
    <row r="128" ht="15.75" customHeight="1">
      <c r="A128" s="131"/>
      <c r="B128" s="131"/>
      <c r="C128" s="72"/>
      <c r="D128" s="131"/>
      <c r="E128" s="131"/>
      <c r="F128" s="133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</row>
    <row r="129" ht="15.75" customHeight="1">
      <c r="A129" s="131"/>
      <c r="B129" s="131"/>
      <c r="C129" s="72"/>
      <c r="D129" s="131"/>
      <c r="E129" s="131"/>
      <c r="F129" s="133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</row>
    <row r="130" ht="15.75" customHeight="1">
      <c r="A130" s="131"/>
      <c r="B130" s="131"/>
      <c r="C130" s="72"/>
      <c r="D130" s="131"/>
      <c r="E130" s="131"/>
      <c r="F130" s="133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</row>
    <row r="131" ht="15.75" customHeight="1">
      <c r="A131" s="131"/>
      <c r="B131" s="131"/>
      <c r="C131" s="72"/>
      <c r="D131" s="131"/>
      <c r="E131" s="131"/>
      <c r="F131" s="133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</row>
    <row r="132" ht="15.75" customHeight="1">
      <c r="A132" s="131"/>
      <c r="B132" s="131"/>
      <c r="C132" s="72"/>
      <c r="D132" s="131"/>
      <c r="E132" s="131"/>
      <c r="F132" s="133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</row>
    <row r="133" ht="15.75" customHeight="1">
      <c r="A133" s="131"/>
      <c r="B133" s="131"/>
      <c r="C133" s="72"/>
      <c r="D133" s="131"/>
      <c r="E133" s="131"/>
      <c r="F133" s="133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</row>
    <row r="134" ht="15.75" customHeight="1">
      <c r="A134" s="131"/>
      <c r="B134" s="131"/>
      <c r="C134" s="72"/>
      <c r="D134" s="131"/>
      <c r="E134" s="131"/>
      <c r="F134" s="133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</row>
    <row r="135" ht="15.75" customHeight="1">
      <c r="A135" s="131"/>
      <c r="B135" s="131"/>
      <c r="C135" s="72"/>
      <c r="D135" s="131"/>
      <c r="E135" s="131"/>
      <c r="F135" s="133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</row>
    <row r="136" ht="15.75" customHeight="1">
      <c r="A136" s="131"/>
      <c r="B136" s="131"/>
      <c r="C136" s="72"/>
      <c r="D136" s="131"/>
      <c r="E136" s="131"/>
      <c r="F136" s="133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</row>
    <row r="137" ht="15.75" customHeight="1">
      <c r="A137" s="131"/>
      <c r="B137" s="131"/>
      <c r="C137" s="72"/>
      <c r="D137" s="131"/>
      <c r="E137" s="131"/>
      <c r="F137" s="133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</row>
    <row r="138" ht="15.75" customHeight="1">
      <c r="A138" s="131"/>
      <c r="B138" s="131"/>
      <c r="C138" s="72"/>
      <c r="D138" s="131"/>
      <c r="E138" s="131"/>
      <c r="F138" s="133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</row>
    <row r="139" ht="15.75" customHeight="1">
      <c r="A139" s="131"/>
      <c r="B139" s="131"/>
      <c r="C139" s="72"/>
      <c r="D139" s="131"/>
      <c r="E139" s="131"/>
      <c r="F139" s="133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</row>
    <row r="140" ht="15.75" customHeight="1">
      <c r="A140" s="131"/>
      <c r="B140" s="131"/>
      <c r="C140" s="72"/>
      <c r="D140" s="131"/>
      <c r="E140" s="131"/>
      <c r="F140" s="133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</row>
    <row r="141" ht="15.75" customHeight="1">
      <c r="A141" s="131"/>
      <c r="B141" s="131"/>
      <c r="C141" s="72"/>
      <c r="D141" s="131"/>
      <c r="E141" s="131"/>
      <c r="F141" s="133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</row>
    <row r="142" ht="15.75" customHeight="1">
      <c r="A142" s="131"/>
      <c r="B142" s="131"/>
      <c r="C142" s="72"/>
      <c r="D142" s="131"/>
      <c r="E142" s="131"/>
      <c r="F142" s="133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</row>
    <row r="143" ht="15.75" customHeight="1">
      <c r="A143" s="131"/>
      <c r="B143" s="131"/>
      <c r="C143" s="72"/>
      <c r="D143" s="131"/>
      <c r="E143" s="131"/>
      <c r="F143" s="133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</row>
    <row r="144" ht="15.75" customHeight="1">
      <c r="A144" s="131"/>
      <c r="B144" s="131"/>
      <c r="C144" s="72"/>
      <c r="D144" s="131"/>
      <c r="E144" s="131"/>
      <c r="F144" s="133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</row>
    <row r="145" ht="15.75" customHeight="1">
      <c r="A145" s="131"/>
      <c r="B145" s="131"/>
      <c r="C145" s="72"/>
      <c r="D145" s="131"/>
      <c r="E145" s="131"/>
      <c r="F145" s="133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</row>
    <row r="146" ht="15.75" customHeight="1">
      <c r="A146" s="131"/>
      <c r="B146" s="131"/>
      <c r="C146" s="72"/>
      <c r="D146" s="131"/>
      <c r="E146" s="131"/>
      <c r="F146" s="133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</row>
    <row r="147" ht="15.75" customHeight="1">
      <c r="A147" s="131"/>
      <c r="B147" s="131"/>
      <c r="C147" s="72"/>
      <c r="D147" s="131"/>
      <c r="E147" s="131"/>
      <c r="F147" s="133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</row>
    <row r="148" ht="15.75" customHeight="1">
      <c r="A148" s="131"/>
      <c r="B148" s="131"/>
      <c r="C148" s="72"/>
      <c r="D148" s="131"/>
      <c r="E148" s="131"/>
      <c r="F148" s="133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</row>
    <row r="149" ht="15.75" customHeight="1">
      <c r="A149" s="131"/>
      <c r="B149" s="131"/>
      <c r="C149" s="72"/>
      <c r="D149" s="131"/>
      <c r="E149" s="131"/>
      <c r="F149" s="133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</row>
    <row r="150" ht="15.75" customHeight="1">
      <c r="A150" s="131"/>
      <c r="B150" s="131"/>
      <c r="C150" s="72"/>
      <c r="D150" s="131"/>
      <c r="E150" s="131"/>
      <c r="F150" s="133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</row>
    <row r="151" ht="15.75" customHeight="1">
      <c r="A151" s="131"/>
      <c r="B151" s="131"/>
      <c r="C151" s="72"/>
      <c r="D151" s="131"/>
      <c r="E151" s="131"/>
      <c r="F151" s="133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</row>
    <row r="152" ht="15.75" customHeight="1">
      <c r="A152" s="131"/>
      <c r="B152" s="131"/>
      <c r="C152" s="72"/>
      <c r="D152" s="131"/>
      <c r="E152" s="131"/>
      <c r="F152" s="133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</row>
    <row r="153" ht="15.75" customHeight="1">
      <c r="A153" s="131"/>
      <c r="B153" s="131"/>
      <c r="C153" s="72"/>
      <c r="D153" s="131"/>
      <c r="E153" s="131"/>
      <c r="F153" s="133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</row>
    <row r="154" ht="15.75" customHeight="1">
      <c r="A154" s="131"/>
      <c r="B154" s="131"/>
      <c r="C154" s="72"/>
      <c r="D154" s="131"/>
      <c r="E154" s="131"/>
      <c r="F154" s="133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</row>
    <row r="155" ht="15.75" customHeight="1">
      <c r="A155" s="131"/>
      <c r="B155" s="131"/>
      <c r="C155" s="72"/>
      <c r="D155" s="131"/>
      <c r="E155" s="131"/>
      <c r="F155" s="133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</row>
    <row r="156" ht="15.75" customHeight="1">
      <c r="A156" s="131"/>
      <c r="B156" s="131"/>
      <c r="C156" s="72"/>
      <c r="D156" s="131"/>
      <c r="E156" s="131"/>
      <c r="F156" s="133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</row>
    <row r="157" ht="15.75" customHeight="1">
      <c r="A157" s="131"/>
      <c r="B157" s="131"/>
      <c r="C157" s="72"/>
      <c r="D157" s="131"/>
      <c r="E157" s="131"/>
      <c r="F157" s="133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</row>
    <row r="158" ht="15.75" customHeight="1">
      <c r="A158" s="131"/>
      <c r="B158" s="131"/>
      <c r="C158" s="72"/>
      <c r="D158" s="131"/>
      <c r="E158" s="131"/>
      <c r="F158" s="133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</row>
    <row r="159" ht="15.75" customHeight="1">
      <c r="A159" s="131"/>
      <c r="B159" s="131"/>
      <c r="C159" s="72"/>
      <c r="D159" s="131"/>
      <c r="E159" s="131"/>
      <c r="F159" s="133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</row>
    <row r="160" ht="15.75" customHeight="1">
      <c r="A160" s="131"/>
      <c r="B160" s="131"/>
      <c r="C160" s="72"/>
      <c r="D160" s="131"/>
      <c r="E160" s="131"/>
      <c r="F160" s="133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</row>
    <row r="161" ht="15.75" customHeight="1">
      <c r="A161" s="131"/>
      <c r="B161" s="131"/>
      <c r="C161" s="72"/>
      <c r="D161" s="131"/>
      <c r="E161" s="131"/>
      <c r="F161" s="133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</row>
    <row r="162" ht="15.75" customHeight="1">
      <c r="A162" s="131"/>
      <c r="B162" s="131"/>
      <c r="C162" s="72"/>
      <c r="D162" s="131"/>
      <c r="E162" s="131"/>
      <c r="F162" s="133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</row>
    <row r="163" ht="15.75" customHeight="1">
      <c r="A163" s="131"/>
      <c r="B163" s="131"/>
      <c r="C163" s="72"/>
      <c r="D163" s="131"/>
      <c r="E163" s="131"/>
      <c r="F163" s="133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</row>
    <row r="164" ht="15.75" customHeight="1">
      <c r="A164" s="131"/>
      <c r="B164" s="131"/>
      <c r="C164" s="72"/>
      <c r="D164" s="131"/>
      <c r="E164" s="131"/>
      <c r="F164" s="133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</row>
    <row r="165" ht="15.75" customHeight="1">
      <c r="A165" s="131"/>
      <c r="B165" s="131"/>
      <c r="C165" s="72"/>
      <c r="D165" s="131"/>
      <c r="E165" s="131"/>
      <c r="F165" s="133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</row>
    <row r="166" ht="15.75" customHeight="1">
      <c r="A166" s="131"/>
      <c r="B166" s="131"/>
      <c r="C166" s="72"/>
      <c r="D166" s="131"/>
      <c r="E166" s="131"/>
      <c r="F166" s="133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</row>
    <row r="167" ht="15.75" customHeight="1">
      <c r="A167" s="131"/>
      <c r="B167" s="131"/>
      <c r="C167" s="72"/>
      <c r="D167" s="131"/>
      <c r="E167" s="131"/>
      <c r="F167" s="133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</row>
    <row r="168" ht="15.75" customHeight="1">
      <c r="A168" s="131"/>
      <c r="B168" s="131"/>
      <c r="C168" s="72"/>
      <c r="D168" s="131"/>
      <c r="E168" s="131"/>
      <c r="F168" s="133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</row>
    <row r="169" ht="15.75" customHeight="1">
      <c r="A169" s="131"/>
      <c r="B169" s="131"/>
      <c r="C169" s="72"/>
      <c r="D169" s="131"/>
      <c r="E169" s="131"/>
      <c r="F169" s="133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</row>
    <row r="170" ht="15.75" customHeight="1">
      <c r="A170" s="131"/>
      <c r="B170" s="131"/>
      <c r="C170" s="72"/>
      <c r="D170" s="131"/>
      <c r="E170" s="131"/>
      <c r="F170" s="133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</row>
    <row r="171" ht="15.75" customHeight="1">
      <c r="A171" s="131"/>
      <c r="B171" s="131"/>
      <c r="C171" s="72"/>
      <c r="D171" s="131"/>
      <c r="E171" s="131"/>
      <c r="F171" s="133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</row>
    <row r="172" ht="15.75" customHeight="1">
      <c r="C172" s="47"/>
      <c r="F172" s="144"/>
    </row>
    <row r="173" ht="15.75" customHeight="1">
      <c r="C173" s="47"/>
      <c r="F173" s="144"/>
    </row>
    <row r="174" ht="15.75" customHeight="1">
      <c r="C174" s="47"/>
      <c r="F174" s="144"/>
    </row>
    <row r="175" ht="15.75" customHeight="1">
      <c r="C175" s="47"/>
      <c r="F175" s="144"/>
    </row>
    <row r="176" ht="15.75" customHeight="1">
      <c r="C176" s="47"/>
      <c r="F176" s="144"/>
    </row>
    <row r="177" ht="15.75" customHeight="1">
      <c r="C177" s="47"/>
      <c r="F177" s="144"/>
    </row>
    <row r="178" ht="15.75" customHeight="1">
      <c r="C178" s="47"/>
      <c r="F178" s="144"/>
    </row>
    <row r="179" ht="15.75" customHeight="1">
      <c r="C179" s="47"/>
      <c r="F179" s="144"/>
    </row>
    <row r="180" ht="15.75" customHeight="1">
      <c r="C180" s="47"/>
      <c r="F180" s="144"/>
    </row>
    <row r="181" ht="15.75" customHeight="1">
      <c r="C181" s="47"/>
      <c r="F181" s="144"/>
    </row>
    <row r="182" ht="15.75" customHeight="1">
      <c r="C182" s="47"/>
      <c r="F182" s="144"/>
    </row>
    <row r="183" ht="15.75" customHeight="1">
      <c r="C183" s="47"/>
      <c r="F183" s="144"/>
    </row>
    <row r="184" ht="15.75" customHeight="1">
      <c r="C184" s="47"/>
      <c r="F184" s="144"/>
    </row>
    <row r="185" ht="15.75" customHeight="1">
      <c r="C185" s="47"/>
      <c r="F185" s="144"/>
    </row>
    <row r="186" ht="15.75" customHeight="1">
      <c r="C186" s="47"/>
      <c r="F186" s="144"/>
    </row>
    <row r="187" ht="15.75" customHeight="1">
      <c r="C187" s="47"/>
      <c r="F187" s="144"/>
    </row>
    <row r="188" ht="15.75" customHeight="1">
      <c r="C188" s="47"/>
      <c r="F188" s="144"/>
    </row>
    <row r="189" ht="15.75" customHeight="1">
      <c r="C189" s="47"/>
      <c r="F189" s="144"/>
    </row>
    <row r="190" ht="15.75" customHeight="1">
      <c r="C190" s="47"/>
      <c r="F190" s="144"/>
    </row>
    <row r="191" ht="15.75" customHeight="1">
      <c r="C191" s="47"/>
      <c r="F191" s="144"/>
    </row>
    <row r="192" ht="15.75" customHeight="1">
      <c r="C192" s="47"/>
      <c r="F192" s="144"/>
    </row>
    <row r="193" ht="15.75" customHeight="1">
      <c r="C193" s="47"/>
      <c r="F193" s="144"/>
    </row>
    <row r="194" ht="15.75" customHeight="1">
      <c r="C194" s="47"/>
      <c r="F194" s="144"/>
    </row>
    <row r="195" ht="15.75" customHeight="1">
      <c r="C195" s="47"/>
      <c r="F195" s="144"/>
    </row>
    <row r="196" ht="15.75" customHeight="1">
      <c r="C196" s="47"/>
      <c r="F196" s="144"/>
    </row>
    <row r="197" ht="15.75" customHeight="1">
      <c r="C197" s="47"/>
      <c r="F197" s="144"/>
    </row>
    <row r="198" ht="15.75" customHeight="1">
      <c r="C198" s="47"/>
      <c r="F198" s="144"/>
    </row>
    <row r="199" ht="15.75" customHeight="1">
      <c r="C199" s="47"/>
      <c r="F199" s="144"/>
    </row>
    <row r="200" ht="15.75" customHeight="1">
      <c r="C200" s="47"/>
      <c r="F200" s="144"/>
    </row>
    <row r="201" ht="15.75" customHeight="1">
      <c r="C201" s="47"/>
      <c r="F201" s="144"/>
    </row>
    <row r="202" ht="15.75" customHeight="1">
      <c r="C202" s="47"/>
      <c r="F202" s="144"/>
    </row>
    <row r="203" ht="15.75" customHeight="1">
      <c r="C203" s="47"/>
      <c r="F203" s="144"/>
    </row>
    <row r="204" ht="15.75" customHeight="1">
      <c r="C204" s="47"/>
      <c r="F204" s="144"/>
    </row>
    <row r="205" ht="15.75" customHeight="1">
      <c r="C205" s="47"/>
      <c r="F205" s="144"/>
    </row>
    <row r="206" ht="15.75" customHeight="1">
      <c r="C206" s="47"/>
      <c r="F206" s="144"/>
    </row>
    <row r="207" ht="15.75" customHeight="1">
      <c r="C207" s="47"/>
      <c r="F207" s="144"/>
    </row>
    <row r="208" ht="15.75" customHeight="1">
      <c r="C208" s="47"/>
      <c r="F208" s="144"/>
    </row>
    <row r="209" ht="15.75" customHeight="1">
      <c r="C209" s="47"/>
      <c r="F209" s="144"/>
    </row>
    <row r="210" ht="15.75" customHeight="1">
      <c r="C210" s="47"/>
      <c r="F210" s="144"/>
    </row>
    <row r="211" ht="15.75" customHeight="1">
      <c r="C211" s="47"/>
      <c r="F211" s="144"/>
    </row>
    <row r="212" ht="15.75" customHeight="1">
      <c r="C212" s="47"/>
      <c r="F212" s="144"/>
    </row>
    <row r="213" ht="15.75" customHeight="1">
      <c r="C213" s="47"/>
      <c r="F213" s="144"/>
    </row>
    <row r="214" ht="15.75" customHeight="1">
      <c r="C214" s="47"/>
      <c r="F214" s="144"/>
    </row>
    <row r="215" ht="15.75" customHeight="1">
      <c r="C215" s="47"/>
      <c r="F215" s="144"/>
    </row>
    <row r="216" ht="15.75" customHeight="1">
      <c r="C216" s="47"/>
      <c r="F216" s="144"/>
    </row>
    <row r="217" ht="15.75" customHeight="1">
      <c r="C217" s="47"/>
      <c r="F217" s="144"/>
    </row>
    <row r="218" ht="15.75" customHeight="1">
      <c r="C218" s="47"/>
      <c r="F218" s="144"/>
    </row>
    <row r="219" ht="15.75" customHeight="1">
      <c r="C219" s="47"/>
      <c r="F219" s="144"/>
    </row>
    <row r="220" ht="15.75" customHeight="1">
      <c r="C220" s="47"/>
      <c r="F220" s="144"/>
    </row>
    <row r="221" ht="15.75" customHeight="1">
      <c r="C221" s="47"/>
      <c r="F221" s="144"/>
    </row>
    <row r="222" ht="15.75" customHeight="1">
      <c r="C222" s="47"/>
      <c r="F222" s="144"/>
    </row>
    <row r="223" ht="15.75" customHeight="1">
      <c r="C223" s="47"/>
      <c r="F223" s="144"/>
    </row>
    <row r="224" ht="15.75" customHeight="1">
      <c r="C224" s="47"/>
      <c r="F224" s="144"/>
    </row>
    <row r="225" ht="15.75" customHeight="1">
      <c r="C225" s="47"/>
      <c r="F225" s="144"/>
    </row>
    <row r="226" ht="15.75" customHeight="1">
      <c r="C226" s="47"/>
      <c r="F226" s="144"/>
    </row>
    <row r="227" ht="15.75" customHeight="1">
      <c r="C227" s="47"/>
      <c r="F227" s="144"/>
    </row>
    <row r="228" ht="15.75" customHeight="1">
      <c r="C228" s="47"/>
      <c r="F228" s="144"/>
    </row>
    <row r="229" ht="15.75" customHeight="1">
      <c r="C229" s="47"/>
      <c r="F229" s="144"/>
    </row>
    <row r="230" ht="15.75" customHeight="1">
      <c r="C230" s="47"/>
      <c r="F230" s="144"/>
    </row>
    <row r="231" ht="15.75" customHeight="1">
      <c r="C231" s="47"/>
      <c r="F231" s="144"/>
    </row>
    <row r="232" ht="15.75" customHeight="1">
      <c r="C232" s="47"/>
      <c r="F232" s="144"/>
    </row>
    <row r="233" ht="15.75" customHeight="1">
      <c r="C233" s="47"/>
      <c r="F233" s="144"/>
    </row>
    <row r="234" ht="15.75" customHeight="1">
      <c r="C234" s="47"/>
      <c r="F234" s="144"/>
    </row>
    <row r="235" ht="15.75" customHeight="1">
      <c r="C235" s="47"/>
      <c r="F235" s="144"/>
    </row>
    <row r="236" ht="15.75" customHeight="1">
      <c r="C236" s="47"/>
      <c r="F236" s="144"/>
    </row>
    <row r="237" ht="15.75" customHeight="1">
      <c r="C237" s="47"/>
      <c r="F237" s="144"/>
    </row>
    <row r="238" ht="15.75" customHeight="1">
      <c r="C238" s="47"/>
      <c r="F238" s="144"/>
    </row>
    <row r="239" ht="15.75" customHeight="1">
      <c r="C239" s="47"/>
      <c r="F239" s="144"/>
    </row>
    <row r="240" ht="15.75" customHeight="1">
      <c r="C240" s="47"/>
      <c r="F240" s="144"/>
    </row>
    <row r="241" ht="15.75" customHeight="1">
      <c r="C241" s="47"/>
      <c r="F241" s="144"/>
    </row>
    <row r="242" ht="15.75" customHeight="1">
      <c r="C242" s="47"/>
      <c r="F242" s="144"/>
    </row>
    <row r="243" ht="15.75" customHeight="1">
      <c r="C243" s="47"/>
      <c r="F243" s="144"/>
    </row>
    <row r="244" ht="15.75" customHeight="1">
      <c r="C244" s="47"/>
      <c r="F244" s="144"/>
    </row>
    <row r="245" ht="15.75" customHeight="1">
      <c r="C245" s="47"/>
      <c r="F245" s="144"/>
    </row>
    <row r="246" ht="15.75" customHeight="1">
      <c r="C246" s="47"/>
      <c r="F246" s="144"/>
    </row>
    <row r="247" ht="15.75" customHeight="1">
      <c r="C247" s="47"/>
      <c r="F247" s="144"/>
    </row>
    <row r="248" ht="15.75" customHeight="1">
      <c r="C248" s="47"/>
      <c r="F248" s="144"/>
    </row>
    <row r="249" ht="15.75" customHeight="1">
      <c r="C249" s="47"/>
      <c r="F249" s="144"/>
    </row>
    <row r="250" ht="15.75" customHeight="1">
      <c r="C250" s="47"/>
      <c r="F250" s="144"/>
    </row>
    <row r="251" ht="15.75" customHeight="1">
      <c r="C251" s="47"/>
      <c r="F251" s="144"/>
    </row>
    <row r="252" ht="15.75" customHeight="1">
      <c r="C252" s="47"/>
      <c r="F252" s="144"/>
    </row>
    <row r="253" ht="15.75" customHeight="1">
      <c r="C253" s="47"/>
      <c r="F253" s="144"/>
    </row>
    <row r="254" ht="15.75" customHeight="1">
      <c r="C254" s="47"/>
      <c r="F254" s="144"/>
    </row>
    <row r="255" ht="15.75" customHeight="1">
      <c r="C255" s="47"/>
      <c r="F255" s="144"/>
    </row>
    <row r="256" ht="15.75" customHeight="1">
      <c r="C256" s="47"/>
      <c r="F256" s="144"/>
    </row>
    <row r="257" ht="15.75" customHeight="1">
      <c r="C257" s="47"/>
      <c r="F257" s="144"/>
    </row>
    <row r="258" ht="15.75" customHeight="1">
      <c r="C258" s="47"/>
      <c r="F258" s="144"/>
    </row>
    <row r="259" ht="15.75" customHeight="1">
      <c r="C259" s="47"/>
      <c r="F259" s="144"/>
    </row>
    <row r="260" ht="15.75" customHeight="1">
      <c r="C260" s="47"/>
      <c r="F260" s="144"/>
    </row>
    <row r="261" ht="15.75" customHeight="1">
      <c r="C261" s="47"/>
      <c r="F261" s="144"/>
    </row>
    <row r="262" ht="15.75" customHeight="1">
      <c r="C262" s="47"/>
      <c r="F262" s="144"/>
    </row>
    <row r="263" ht="15.75" customHeight="1">
      <c r="C263" s="47"/>
      <c r="F263" s="144"/>
    </row>
    <row r="264" ht="15.75" customHeight="1">
      <c r="C264" s="47"/>
      <c r="F264" s="144"/>
    </row>
    <row r="265" ht="15.75" customHeight="1">
      <c r="C265" s="47"/>
      <c r="F265" s="144"/>
    </row>
    <row r="266" ht="15.75" customHeight="1">
      <c r="C266" s="47"/>
      <c r="F266" s="144"/>
    </row>
    <row r="267" ht="15.75" customHeight="1">
      <c r="C267" s="47"/>
      <c r="F267" s="144"/>
    </row>
    <row r="268" ht="15.75" customHeight="1">
      <c r="C268" s="47"/>
      <c r="F268" s="144"/>
    </row>
    <row r="269" ht="15.75" customHeight="1">
      <c r="C269" s="47"/>
      <c r="F269" s="144"/>
    </row>
    <row r="270" ht="15.75" customHeight="1">
      <c r="C270" s="47"/>
      <c r="F270" s="144"/>
    </row>
    <row r="271" ht="15.75" customHeight="1">
      <c r="C271" s="47"/>
      <c r="F271" s="144"/>
    </row>
    <row r="272" ht="15.75" customHeight="1">
      <c r="C272" s="47"/>
      <c r="F272" s="144"/>
    </row>
    <row r="273" ht="15.75" customHeight="1">
      <c r="C273" s="47"/>
      <c r="F273" s="144"/>
    </row>
    <row r="274" ht="15.75" customHeight="1">
      <c r="C274" s="47"/>
      <c r="F274" s="144"/>
    </row>
    <row r="275" ht="15.75" customHeight="1">
      <c r="C275" s="47"/>
      <c r="F275" s="144"/>
    </row>
    <row r="276" ht="15.75" customHeight="1">
      <c r="C276" s="47"/>
      <c r="F276" s="144"/>
    </row>
    <row r="277" ht="15.75" customHeight="1">
      <c r="C277" s="47"/>
      <c r="F277" s="144"/>
    </row>
    <row r="278" ht="15.75" customHeight="1">
      <c r="C278" s="47"/>
      <c r="F278" s="144"/>
    </row>
    <row r="279" ht="15.75" customHeight="1">
      <c r="C279" s="47"/>
      <c r="F279" s="144"/>
    </row>
    <row r="280" ht="15.75" customHeight="1">
      <c r="C280" s="47"/>
      <c r="F280" s="144"/>
    </row>
    <row r="281" ht="15.75" customHeight="1">
      <c r="C281" s="47"/>
      <c r="F281" s="144"/>
    </row>
    <row r="282" ht="15.75" customHeight="1">
      <c r="C282" s="47"/>
      <c r="F282" s="144"/>
    </row>
    <row r="283" ht="15.75" customHeight="1">
      <c r="C283" s="47"/>
      <c r="F283" s="144"/>
    </row>
    <row r="284" ht="15.75" customHeight="1">
      <c r="C284" s="47"/>
      <c r="F284" s="144"/>
    </row>
    <row r="285" ht="15.75" customHeight="1">
      <c r="C285" s="47"/>
      <c r="F285" s="144"/>
    </row>
    <row r="286" ht="15.75" customHeight="1">
      <c r="C286" s="47"/>
      <c r="F286" s="144"/>
    </row>
    <row r="287" ht="15.75" customHeight="1">
      <c r="C287" s="47"/>
      <c r="F287" s="144"/>
    </row>
    <row r="288" ht="15.75" customHeight="1">
      <c r="C288" s="47"/>
      <c r="F288" s="144"/>
    </row>
    <row r="289" ht="15.75" customHeight="1">
      <c r="C289" s="47"/>
      <c r="F289" s="144"/>
    </row>
    <row r="290" ht="15.75" customHeight="1">
      <c r="C290" s="47"/>
      <c r="F290" s="144"/>
    </row>
    <row r="291" ht="15.75" customHeight="1">
      <c r="C291" s="47"/>
      <c r="F291" s="144"/>
    </row>
    <row r="292" ht="15.75" customHeight="1">
      <c r="C292" s="47"/>
      <c r="F292" s="144"/>
    </row>
    <row r="293" ht="15.75" customHeight="1">
      <c r="C293" s="47"/>
      <c r="F293" s="144"/>
    </row>
    <row r="294" ht="15.75" customHeight="1">
      <c r="C294" s="47"/>
      <c r="F294" s="144"/>
    </row>
    <row r="295" ht="15.75" customHeight="1">
      <c r="C295" s="47"/>
      <c r="F295" s="144"/>
    </row>
    <row r="296" ht="15.75" customHeight="1">
      <c r="C296" s="47"/>
      <c r="F296" s="144"/>
    </row>
    <row r="297" ht="15.75" customHeight="1">
      <c r="C297" s="47"/>
      <c r="F297" s="144"/>
    </row>
    <row r="298" ht="15.75" customHeight="1">
      <c r="C298" s="47"/>
      <c r="F298" s="144"/>
    </row>
    <row r="299" ht="15.75" customHeight="1">
      <c r="C299" s="47"/>
      <c r="F299" s="144"/>
    </row>
    <row r="300" ht="15.75" customHeight="1">
      <c r="C300" s="47"/>
      <c r="F300" s="144"/>
    </row>
    <row r="301" ht="15.75" customHeight="1">
      <c r="C301" s="47"/>
      <c r="F301" s="144"/>
    </row>
    <row r="302" ht="15.75" customHeight="1">
      <c r="C302" s="47"/>
      <c r="F302" s="144"/>
    </row>
    <row r="303" ht="15.75" customHeight="1">
      <c r="C303" s="47"/>
      <c r="F303" s="144"/>
    </row>
    <row r="304" ht="15.75" customHeight="1">
      <c r="C304" s="47"/>
      <c r="F304" s="144"/>
    </row>
    <row r="305" ht="15.75" customHeight="1">
      <c r="C305" s="47"/>
      <c r="F305" s="144"/>
    </row>
    <row r="306" ht="15.75" customHeight="1">
      <c r="C306" s="47"/>
      <c r="F306" s="144"/>
    </row>
    <row r="307" ht="15.75" customHeight="1">
      <c r="C307" s="47"/>
      <c r="F307" s="144"/>
    </row>
    <row r="308" ht="15.75" customHeight="1">
      <c r="C308" s="47"/>
      <c r="F308" s="144"/>
    </row>
    <row r="309" ht="15.75" customHeight="1">
      <c r="C309" s="47"/>
      <c r="F309" s="144"/>
    </row>
    <row r="310" ht="15.75" customHeight="1">
      <c r="C310" s="47"/>
      <c r="F310" s="144"/>
    </row>
    <row r="311" ht="15.75" customHeight="1">
      <c r="C311" s="47"/>
      <c r="F311" s="144"/>
    </row>
    <row r="312" ht="15.75" customHeight="1">
      <c r="C312" s="47"/>
      <c r="F312" s="144"/>
    </row>
    <row r="313" ht="15.75" customHeight="1">
      <c r="C313" s="47"/>
      <c r="F313" s="144"/>
    </row>
    <row r="314" ht="15.75" customHeight="1">
      <c r="C314" s="47"/>
      <c r="F314" s="144"/>
    </row>
    <row r="315" ht="15.75" customHeight="1">
      <c r="C315" s="47"/>
      <c r="F315" s="144"/>
    </row>
    <row r="316" ht="15.75" customHeight="1">
      <c r="C316" s="47"/>
      <c r="F316" s="144"/>
    </row>
    <row r="317" ht="15.75" customHeight="1">
      <c r="C317" s="47"/>
      <c r="F317" s="144"/>
    </row>
    <row r="318" ht="15.75" customHeight="1">
      <c r="C318" s="47"/>
      <c r="F318" s="144"/>
    </row>
    <row r="319" ht="15.75" customHeight="1">
      <c r="C319" s="47"/>
      <c r="F319" s="144"/>
    </row>
    <row r="320" ht="15.75" customHeight="1">
      <c r="C320" s="47"/>
      <c r="F320" s="144"/>
    </row>
    <row r="321" ht="15.75" customHeight="1">
      <c r="C321" s="47"/>
      <c r="F321" s="144"/>
    </row>
    <row r="322" ht="15.75" customHeight="1">
      <c r="C322" s="47"/>
      <c r="F322" s="144"/>
    </row>
    <row r="323" ht="15.75" customHeight="1">
      <c r="C323" s="47"/>
      <c r="F323" s="144"/>
    </row>
    <row r="324" ht="15.75" customHeight="1">
      <c r="C324" s="47"/>
      <c r="F324" s="144"/>
    </row>
    <row r="325" ht="15.75" customHeight="1">
      <c r="C325" s="47"/>
      <c r="F325" s="144"/>
    </row>
    <row r="326" ht="15.75" customHeight="1">
      <c r="C326" s="47"/>
      <c r="F326" s="144"/>
    </row>
    <row r="327" ht="15.75" customHeight="1">
      <c r="C327" s="47"/>
      <c r="F327" s="144"/>
    </row>
    <row r="328" ht="15.75" customHeight="1">
      <c r="C328" s="47"/>
      <c r="F328" s="144"/>
    </row>
    <row r="329" ht="15.75" customHeight="1">
      <c r="C329" s="47"/>
      <c r="F329" s="144"/>
    </row>
    <row r="330" ht="15.75" customHeight="1">
      <c r="C330" s="47"/>
      <c r="F330" s="144"/>
    </row>
    <row r="331" ht="15.75" customHeight="1">
      <c r="C331" s="47"/>
      <c r="F331" s="144"/>
    </row>
    <row r="332" ht="15.75" customHeight="1">
      <c r="C332" s="47"/>
      <c r="F332" s="144"/>
    </row>
    <row r="333" ht="15.75" customHeight="1">
      <c r="C333" s="47"/>
      <c r="F333" s="144"/>
    </row>
    <row r="334" ht="15.75" customHeight="1">
      <c r="C334" s="47"/>
      <c r="F334" s="144"/>
    </row>
    <row r="335" ht="15.75" customHeight="1">
      <c r="C335" s="47"/>
      <c r="F335" s="144"/>
    </row>
    <row r="336" ht="15.75" customHeight="1">
      <c r="C336" s="47"/>
      <c r="F336" s="144"/>
    </row>
    <row r="337" ht="15.75" customHeight="1">
      <c r="C337" s="47"/>
      <c r="F337" s="144"/>
    </row>
    <row r="338" ht="15.75" customHeight="1">
      <c r="C338" s="47"/>
      <c r="F338" s="144"/>
    </row>
    <row r="339" ht="15.75" customHeight="1">
      <c r="C339" s="47"/>
      <c r="F339" s="144"/>
    </row>
    <row r="340" ht="15.75" customHeight="1">
      <c r="C340" s="47"/>
      <c r="F340" s="144"/>
    </row>
    <row r="341" ht="15.75" customHeight="1">
      <c r="C341" s="47"/>
      <c r="F341" s="144"/>
    </row>
    <row r="342" ht="15.75" customHeight="1">
      <c r="C342" s="47"/>
      <c r="F342" s="144"/>
    </row>
    <row r="343" ht="15.75" customHeight="1">
      <c r="C343" s="47"/>
      <c r="F343" s="144"/>
    </row>
    <row r="344" ht="15.75" customHeight="1">
      <c r="C344" s="47"/>
      <c r="F344" s="144"/>
    </row>
    <row r="345" ht="15.75" customHeight="1">
      <c r="C345" s="47"/>
      <c r="F345" s="144"/>
    </row>
    <row r="346" ht="15.75" customHeight="1">
      <c r="C346" s="47"/>
      <c r="F346" s="144"/>
    </row>
    <row r="347" ht="15.75" customHeight="1">
      <c r="C347" s="47"/>
      <c r="F347" s="144"/>
    </row>
    <row r="348" ht="15.75" customHeight="1">
      <c r="C348" s="47"/>
      <c r="F348" s="144"/>
    </row>
    <row r="349" ht="15.75" customHeight="1">
      <c r="C349" s="47"/>
      <c r="F349" s="144"/>
    </row>
    <row r="350" ht="15.75" customHeight="1">
      <c r="C350" s="47"/>
      <c r="F350" s="144"/>
    </row>
    <row r="351" ht="15.75" customHeight="1">
      <c r="C351" s="47"/>
      <c r="F351" s="144"/>
    </row>
    <row r="352" ht="15.75" customHeight="1">
      <c r="C352" s="47"/>
      <c r="F352" s="144"/>
    </row>
    <row r="353" ht="15.75" customHeight="1">
      <c r="C353" s="47"/>
      <c r="F353" s="144"/>
    </row>
    <row r="354" ht="15.75" customHeight="1">
      <c r="C354" s="47"/>
      <c r="F354" s="144"/>
    </row>
    <row r="355" ht="15.75" customHeight="1">
      <c r="C355" s="47"/>
      <c r="F355" s="144"/>
    </row>
    <row r="356" ht="15.75" customHeight="1">
      <c r="C356" s="47"/>
      <c r="F356" s="144"/>
    </row>
    <row r="357" ht="15.75" customHeight="1">
      <c r="C357" s="47"/>
      <c r="F357" s="144"/>
    </row>
    <row r="358" ht="15.75" customHeight="1">
      <c r="C358" s="47"/>
      <c r="F358" s="144"/>
    </row>
    <row r="359" ht="15.75" customHeight="1">
      <c r="C359" s="47"/>
      <c r="F359" s="144"/>
    </row>
    <row r="360" ht="15.75" customHeight="1">
      <c r="C360" s="47"/>
      <c r="F360" s="144"/>
    </row>
    <row r="361" ht="15.75" customHeight="1">
      <c r="C361" s="47"/>
      <c r="F361" s="144"/>
    </row>
    <row r="362" ht="15.75" customHeight="1">
      <c r="C362" s="47"/>
      <c r="F362" s="144"/>
    </row>
    <row r="363" ht="15.75" customHeight="1">
      <c r="C363" s="47"/>
      <c r="F363" s="144"/>
    </row>
    <row r="364" ht="15.75" customHeight="1">
      <c r="C364" s="47"/>
      <c r="F364" s="144"/>
    </row>
    <row r="365" ht="15.75" customHeight="1">
      <c r="C365" s="47"/>
      <c r="F365" s="144"/>
    </row>
    <row r="366" ht="15.75" customHeight="1">
      <c r="C366" s="47"/>
      <c r="F366" s="144"/>
    </row>
    <row r="367" ht="15.75" customHeight="1">
      <c r="C367" s="47"/>
      <c r="F367" s="144"/>
    </row>
    <row r="368" ht="15.75" customHeight="1">
      <c r="C368" s="47"/>
      <c r="F368" s="144"/>
    </row>
    <row r="369" ht="15.75" customHeight="1">
      <c r="C369" s="47"/>
      <c r="F369" s="144"/>
    </row>
    <row r="370" ht="15.75" customHeight="1">
      <c r="C370" s="47"/>
      <c r="F370" s="144"/>
    </row>
    <row r="371" ht="15.75" customHeight="1">
      <c r="C371" s="47"/>
      <c r="F371" s="144"/>
    </row>
    <row r="372" ht="15.75" customHeight="1">
      <c r="C372" s="47"/>
      <c r="F372" s="144"/>
    </row>
    <row r="373" ht="15.75" customHeight="1">
      <c r="C373" s="47"/>
      <c r="F373" s="144"/>
    </row>
    <row r="374" ht="15.75" customHeight="1">
      <c r="C374" s="47"/>
      <c r="F374" s="144"/>
    </row>
    <row r="375" ht="15.75" customHeight="1">
      <c r="C375" s="47"/>
      <c r="F375" s="144"/>
    </row>
    <row r="376" ht="15.75" customHeight="1">
      <c r="C376" s="47"/>
      <c r="F376" s="144"/>
    </row>
    <row r="377" ht="15.75" customHeight="1">
      <c r="C377" s="47"/>
      <c r="F377" s="144"/>
    </row>
    <row r="378" ht="15.75" customHeight="1">
      <c r="C378" s="47"/>
      <c r="F378" s="144"/>
    </row>
    <row r="379" ht="15.75" customHeight="1">
      <c r="C379" s="47"/>
      <c r="F379" s="144"/>
    </row>
    <row r="380" ht="15.75" customHeight="1">
      <c r="C380" s="47"/>
      <c r="F380" s="144"/>
    </row>
    <row r="381" ht="15.75" customHeight="1">
      <c r="C381" s="47"/>
      <c r="F381" s="144"/>
    </row>
    <row r="382" ht="15.75" customHeight="1">
      <c r="C382" s="47"/>
      <c r="F382" s="144"/>
    </row>
    <row r="383" ht="15.75" customHeight="1">
      <c r="C383" s="47"/>
      <c r="F383" s="144"/>
    </row>
    <row r="384" ht="15.75" customHeight="1">
      <c r="C384" s="47"/>
      <c r="F384" s="144"/>
    </row>
    <row r="385" ht="15.75" customHeight="1">
      <c r="C385" s="47"/>
      <c r="F385" s="144"/>
    </row>
    <row r="386" ht="15.75" customHeight="1">
      <c r="C386" s="47"/>
      <c r="F386" s="144"/>
    </row>
    <row r="387" ht="15.75" customHeight="1">
      <c r="C387" s="47"/>
      <c r="F387" s="144"/>
    </row>
    <row r="388" ht="15.75" customHeight="1">
      <c r="C388" s="47"/>
      <c r="F388" s="144"/>
    </row>
    <row r="389" ht="15.75" customHeight="1">
      <c r="C389" s="47"/>
      <c r="F389" s="144"/>
    </row>
    <row r="390" ht="15.75" customHeight="1">
      <c r="C390" s="47"/>
      <c r="F390" s="144"/>
    </row>
    <row r="391" ht="15.75" customHeight="1">
      <c r="C391" s="47"/>
      <c r="F391" s="144"/>
    </row>
    <row r="392" ht="15.75" customHeight="1">
      <c r="C392" s="47"/>
      <c r="F392" s="144"/>
    </row>
    <row r="393" ht="15.75" customHeight="1">
      <c r="C393" s="47"/>
      <c r="F393" s="144"/>
    </row>
    <row r="394" ht="15.75" customHeight="1">
      <c r="C394" s="47"/>
      <c r="F394" s="144"/>
    </row>
    <row r="395" ht="15.75" customHeight="1">
      <c r="C395" s="47"/>
      <c r="F395" s="144"/>
    </row>
    <row r="396" ht="15.75" customHeight="1">
      <c r="C396" s="47"/>
      <c r="F396" s="144"/>
    </row>
    <row r="397" ht="15.75" customHeight="1">
      <c r="C397" s="47"/>
      <c r="F397" s="144"/>
    </row>
    <row r="398" ht="15.75" customHeight="1">
      <c r="C398" s="47"/>
      <c r="F398" s="144"/>
    </row>
    <row r="399" ht="15.75" customHeight="1">
      <c r="C399" s="47"/>
      <c r="F399" s="144"/>
    </row>
    <row r="400" ht="15.75" customHeight="1">
      <c r="C400" s="47"/>
      <c r="F400" s="144"/>
    </row>
    <row r="401" ht="15.75" customHeight="1">
      <c r="C401" s="47"/>
      <c r="F401" s="144"/>
    </row>
    <row r="402" ht="15.75" customHeight="1">
      <c r="C402" s="47"/>
      <c r="F402" s="144"/>
    </row>
    <row r="403" ht="15.75" customHeight="1">
      <c r="C403" s="47"/>
      <c r="F403" s="144"/>
    </row>
    <row r="404" ht="15.75" customHeight="1">
      <c r="C404" s="47"/>
      <c r="F404" s="144"/>
    </row>
    <row r="405" ht="15.75" customHeight="1">
      <c r="C405" s="47"/>
      <c r="F405" s="144"/>
    </row>
    <row r="406" ht="15.75" customHeight="1">
      <c r="C406" s="47"/>
      <c r="F406" s="144"/>
    </row>
    <row r="407" ht="15.75" customHeight="1">
      <c r="C407" s="47"/>
      <c r="F407" s="144"/>
    </row>
    <row r="408" ht="15.75" customHeight="1">
      <c r="C408" s="47"/>
      <c r="F408" s="144"/>
    </row>
    <row r="409" ht="15.75" customHeight="1">
      <c r="C409" s="47"/>
      <c r="F409" s="144"/>
    </row>
    <row r="410" ht="15.75" customHeight="1">
      <c r="C410" s="47"/>
      <c r="F410" s="144"/>
    </row>
    <row r="411" ht="15.75" customHeight="1">
      <c r="C411" s="47"/>
      <c r="F411" s="144"/>
    </row>
    <row r="412" ht="15.75" customHeight="1">
      <c r="C412" s="47"/>
      <c r="F412" s="144"/>
    </row>
    <row r="413" ht="15.75" customHeight="1">
      <c r="C413" s="47"/>
      <c r="F413" s="144"/>
    </row>
    <row r="414" ht="15.75" customHeight="1">
      <c r="C414" s="47"/>
      <c r="F414" s="144"/>
    </row>
    <row r="415" ht="15.75" customHeight="1">
      <c r="C415" s="47"/>
      <c r="F415" s="144"/>
    </row>
    <row r="416" ht="15.75" customHeight="1">
      <c r="C416" s="47"/>
      <c r="F416" s="144"/>
    </row>
    <row r="417" ht="15.75" customHeight="1">
      <c r="C417" s="47"/>
      <c r="F417" s="144"/>
    </row>
    <row r="418" ht="15.75" customHeight="1">
      <c r="C418" s="47"/>
      <c r="F418" s="144"/>
    </row>
    <row r="419" ht="15.75" customHeight="1">
      <c r="C419" s="47"/>
      <c r="F419" s="144"/>
    </row>
    <row r="420" ht="15.75" customHeight="1">
      <c r="C420" s="47"/>
      <c r="F420" s="144"/>
    </row>
    <row r="421" ht="15.75" customHeight="1">
      <c r="C421" s="47"/>
      <c r="F421" s="144"/>
    </row>
    <row r="422" ht="15.75" customHeight="1">
      <c r="C422" s="47"/>
      <c r="F422" s="144"/>
    </row>
    <row r="423" ht="15.75" customHeight="1">
      <c r="C423" s="47"/>
      <c r="F423" s="144"/>
    </row>
    <row r="424" ht="15.75" customHeight="1">
      <c r="C424" s="47"/>
      <c r="F424" s="144"/>
    </row>
    <row r="425" ht="15.75" customHeight="1">
      <c r="C425" s="47"/>
      <c r="F425" s="144"/>
    </row>
    <row r="426" ht="15.75" customHeight="1">
      <c r="C426" s="47"/>
      <c r="F426" s="144"/>
    </row>
    <row r="427" ht="15.75" customHeight="1">
      <c r="C427" s="47"/>
      <c r="F427" s="144"/>
    </row>
    <row r="428" ht="15.75" customHeight="1">
      <c r="C428" s="47"/>
      <c r="F428" s="144"/>
    </row>
    <row r="429" ht="15.75" customHeight="1">
      <c r="C429" s="47"/>
      <c r="F429" s="144"/>
    </row>
    <row r="430" ht="15.75" customHeight="1">
      <c r="C430" s="47"/>
      <c r="F430" s="144"/>
    </row>
    <row r="431" ht="15.75" customHeight="1">
      <c r="C431" s="47"/>
      <c r="F431" s="144"/>
    </row>
    <row r="432" ht="15.75" customHeight="1">
      <c r="C432" s="47"/>
      <c r="F432" s="144"/>
    </row>
    <row r="433" ht="15.75" customHeight="1">
      <c r="C433" s="47"/>
      <c r="F433" s="144"/>
    </row>
    <row r="434" ht="15.75" customHeight="1">
      <c r="C434" s="47"/>
      <c r="F434" s="144"/>
    </row>
    <row r="435" ht="15.75" customHeight="1">
      <c r="C435" s="47"/>
      <c r="F435" s="144"/>
    </row>
    <row r="436" ht="15.75" customHeight="1">
      <c r="C436" s="47"/>
      <c r="F436" s="144"/>
    </row>
    <row r="437" ht="15.75" customHeight="1">
      <c r="C437" s="47"/>
      <c r="F437" s="144"/>
    </row>
    <row r="438" ht="15.75" customHeight="1">
      <c r="C438" s="47"/>
      <c r="F438" s="144"/>
    </row>
    <row r="439" ht="15.75" customHeight="1">
      <c r="C439" s="47"/>
      <c r="F439" s="144"/>
    </row>
    <row r="440" ht="15.75" customHeight="1">
      <c r="C440" s="47"/>
      <c r="F440" s="144"/>
    </row>
    <row r="441" ht="15.75" customHeight="1">
      <c r="C441" s="47"/>
      <c r="F441" s="144"/>
    </row>
    <row r="442" ht="15.75" customHeight="1">
      <c r="C442" s="47"/>
      <c r="F442" s="144"/>
    </row>
    <row r="443" ht="15.75" customHeight="1">
      <c r="C443" s="47"/>
      <c r="F443" s="144"/>
    </row>
    <row r="444" ht="15.75" customHeight="1">
      <c r="C444" s="47"/>
      <c r="F444" s="144"/>
    </row>
    <row r="445" ht="15.75" customHeight="1">
      <c r="C445" s="47"/>
      <c r="F445" s="144"/>
    </row>
    <row r="446" ht="15.75" customHeight="1">
      <c r="C446" s="47"/>
      <c r="F446" s="144"/>
    </row>
    <row r="447" ht="15.75" customHeight="1">
      <c r="C447" s="47"/>
      <c r="F447" s="144"/>
    </row>
    <row r="448" ht="15.75" customHeight="1">
      <c r="C448" s="47"/>
      <c r="F448" s="144"/>
    </row>
    <row r="449" ht="15.75" customHeight="1">
      <c r="C449" s="47"/>
      <c r="F449" s="144"/>
    </row>
    <row r="450" ht="15.75" customHeight="1">
      <c r="C450" s="47"/>
      <c r="F450" s="144"/>
    </row>
    <row r="451" ht="15.75" customHeight="1">
      <c r="C451" s="47"/>
      <c r="F451" s="144"/>
    </row>
    <row r="452" ht="15.75" customHeight="1">
      <c r="C452" s="47"/>
      <c r="F452" s="144"/>
    </row>
    <row r="453" ht="15.75" customHeight="1">
      <c r="C453" s="47"/>
      <c r="F453" s="144"/>
    </row>
    <row r="454" ht="15.75" customHeight="1">
      <c r="C454" s="47"/>
      <c r="F454" s="144"/>
    </row>
    <row r="455" ht="15.75" customHeight="1">
      <c r="C455" s="47"/>
      <c r="F455" s="144"/>
    </row>
    <row r="456" ht="15.75" customHeight="1">
      <c r="C456" s="47"/>
      <c r="F456" s="144"/>
    </row>
    <row r="457" ht="15.75" customHeight="1">
      <c r="C457" s="47"/>
      <c r="F457" s="144"/>
    </row>
    <row r="458" ht="15.75" customHeight="1">
      <c r="C458" s="47"/>
      <c r="F458" s="144"/>
    </row>
    <row r="459" ht="15.75" customHeight="1">
      <c r="C459" s="47"/>
      <c r="F459" s="144"/>
    </row>
    <row r="460" ht="15.75" customHeight="1">
      <c r="C460" s="47"/>
      <c r="F460" s="144"/>
    </row>
    <row r="461" ht="15.75" customHeight="1">
      <c r="C461" s="47"/>
      <c r="F461" s="144"/>
    </row>
    <row r="462" ht="15.75" customHeight="1">
      <c r="C462" s="47"/>
      <c r="F462" s="144"/>
    </row>
    <row r="463" ht="15.75" customHeight="1">
      <c r="C463" s="47"/>
      <c r="F463" s="144"/>
    </row>
    <row r="464" ht="15.75" customHeight="1">
      <c r="C464" s="47"/>
      <c r="F464" s="144"/>
    </row>
    <row r="465" ht="15.75" customHeight="1">
      <c r="C465" s="47"/>
      <c r="F465" s="144"/>
    </row>
    <row r="466" ht="15.75" customHeight="1">
      <c r="C466" s="47"/>
      <c r="F466" s="144"/>
    </row>
    <row r="467" ht="15.75" customHeight="1">
      <c r="C467" s="47"/>
      <c r="F467" s="144"/>
    </row>
    <row r="468" ht="15.75" customHeight="1">
      <c r="C468" s="47"/>
      <c r="F468" s="144"/>
    </row>
    <row r="469" ht="15.75" customHeight="1">
      <c r="C469" s="47"/>
      <c r="F469" s="144"/>
    </row>
    <row r="470" ht="15.75" customHeight="1">
      <c r="C470" s="47"/>
      <c r="F470" s="144"/>
    </row>
    <row r="471" ht="15.75" customHeight="1">
      <c r="C471" s="47"/>
      <c r="F471" s="144"/>
    </row>
    <row r="472" ht="15.75" customHeight="1">
      <c r="C472" s="47"/>
      <c r="F472" s="144"/>
    </row>
    <row r="473" ht="15.75" customHeight="1">
      <c r="C473" s="47"/>
      <c r="F473" s="144"/>
    </row>
    <row r="474" ht="15.75" customHeight="1">
      <c r="C474" s="47"/>
      <c r="F474" s="144"/>
    </row>
    <row r="475" ht="15.75" customHeight="1">
      <c r="C475" s="47"/>
      <c r="F475" s="144"/>
    </row>
    <row r="476" ht="15.75" customHeight="1">
      <c r="C476" s="47"/>
      <c r="F476" s="144"/>
    </row>
    <row r="477" ht="15.75" customHeight="1">
      <c r="C477" s="47"/>
      <c r="F477" s="144"/>
    </row>
    <row r="478" ht="15.75" customHeight="1">
      <c r="C478" s="47"/>
      <c r="F478" s="144"/>
    </row>
    <row r="479" ht="15.75" customHeight="1">
      <c r="C479" s="47"/>
      <c r="F479" s="144"/>
    </row>
    <row r="480" ht="15.75" customHeight="1">
      <c r="C480" s="47"/>
      <c r="F480" s="144"/>
    </row>
    <row r="481" ht="15.75" customHeight="1">
      <c r="C481" s="47"/>
      <c r="F481" s="144"/>
    </row>
    <row r="482" ht="15.75" customHeight="1">
      <c r="C482" s="47"/>
      <c r="F482" s="144"/>
    </row>
    <row r="483" ht="15.75" customHeight="1">
      <c r="C483" s="47"/>
      <c r="F483" s="144"/>
    </row>
    <row r="484" ht="15.75" customHeight="1">
      <c r="C484" s="47"/>
      <c r="F484" s="144"/>
    </row>
    <row r="485" ht="15.75" customHeight="1">
      <c r="C485" s="47"/>
      <c r="F485" s="144"/>
    </row>
    <row r="486" ht="15.75" customHeight="1">
      <c r="C486" s="47"/>
      <c r="F486" s="144"/>
    </row>
    <row r="487" ht="15.75" customHeight="1">
      <c r="C487" s="47"/>
      <c r="F487" s="144"/>
    </row>
    <row r="488" ht="15.75" customHeight="1">
      <c r="C488" s="47"/>
      <c r="F488" s="144"/>
    </row>
    <row r="489" ht="15.75" customHeight="1">
      <c r="C489" s="47"/>
      <c r="F489" s="144"/>
    </row>
    <row r="490" ht="15.75" customHeight="1">
      <c r="C490" s="47"/>
      <c r="F490" s="144"/>
    </row>
    <row r="491" ht="15.75" customHeight="1">
      <c r="C491" s="47"/>
      <c r="F491" s="144"/>
    </row>
    <row r="492" ht="15.75" customHeight="1">
      <c r="C492" s="47"/>
      <c r="F492" s="144"/>
    </row>
    <row r="493" ht="15.75" customHeight="1">
      <c r="C493" s="47"/>
      <c r="F493" s="144"/>
    </row>
    <row r="494" ht="15.75" customHeight="1">
      <c r="C494" s="47"/>
      <c r="F494" s="144"/>
    </row>
    <row r="495" ht="15.75" customHeight="1">
      <c r="C495" s="47"/>
      <c r="F495" s="144"/>
    </row>
    <row r="496" ht="15.75" customHeight="1">
      <c r="C496" s="47"/>
      <c r="F496" s="144"/>
    </row>
    <row r="497" ht="15.75" customHeight="1">
      <c r="C497" s="47"/>
      <c r="F497" s="144"/>
    </row>
    <row r="498" ht="15.75" customHeight="1">
      <c r="C498" s="47"/>
      <c r="F498" s="144"/>
    </row>
    <row r="499" ht="15.75" customHeight="1">
      <c r="C499" s="47"/>
      <c r="F499" s="144"/>
    </row>
    <row r="500" ht="15.75" customHeight="1">
      <c r="C500" s="47"/>
      <c r="F500" s="144"/>
    </row>
    <row r="501" ht="15.75" customHeight="1">
      <c r="C501" s="47"/>
      <c r="F501" s="144"/>
    </row>
    <row r="502" ht="15.75" customHeight="1">
      <c r="C502" s="47"/>
      <c r="F502" s="144"/>
    </row>
    <row r="503" ht="15.75" customHeight="1">
      <c r="C503" s="47"/>
      <c r="F503" s="144"/>
    </row>
    <row r="504" ht="15.75" customHeight="1">
      <c r="C504" s="47"/>
      <c r="F504" s="144"/>
    </row>
    <row r="505" ht="15.75" customHeight="1">
      <c r="C505" s="47"/>
      <c r="F505" s="144"/>
    </row>
    <row r="506" ht="15.75" customHeight="1">
      <c r="C506" s="47"/>
      <c r="F506" s="144"/>
    </row>
    <row r="507" ht="15.75" customHeight="1">
      <c r="C507" s="47"/>
      <c r="F507" s="144"/>
    </row>
    <row r="508" ht="15.75" customHeight="1">
      <c r="C508" s="47"/>
      <c r="F508" s="144"/>
    </row>
    <row r="509" ht="15.75" customHeight="1">
      <c r="C509" s="47"/>
      <c r="F509" s="144"/>
    </row>
    <row r="510" ht="15.75" customHeight="1">
      <c r="C510" s="47"/>
      <c r="F510" s="144"/>
    </row>
    <row r="511" ht="15.75" customHeight="1">
      <c r="C511" s="47"/>
      <c r="F511" s="144"/>
    </row>
    <row r="512" ht="15.75" customHeight="1">
      <c r="C512" s="47"/>
      <c r="F512" s="144"/>
    </row>
    <row r="513" ht="15.75" customHeight="1">
      <c r="C513" s="47"/>
      <c r="F513" s="144"/>
    </row>
    <row r="514" ht="15.75" customHeight="1">
      <c r="C514" s="47"/>
      <c r="F514" s="144"/>
    </row>
    <row r="515" ht="15.75" customHeight="1">
      <c r="C515" s="47"/>
      <c r="F515" s="144"/>
    </row>
    <row r="516" ht="15.75" customHeight="1">
      <c r="C516" s="47"/>
      <c r="F516" s="144"/>
    </row>
    <row r="517" ht="15.75" customHeight="1">
      <c r="C517" s="47"/>
      <c r="F517" s="144"/>
    </row>
    <row r="518" ht="15.75" customHeight="1">
      <c r="C518" s="47"/>
      <c r="F518" s="144"/>
    </row>
    <row r="519" ht="15.75" customHeight="1">
      <c r="C519" s="47"/>
      <c r="F519" s="144"/>
    </row>
    <row r="520" ht="15.75" customHeight="1">
      <c r="C520" s="47"/>
      <c r="F520" s="144"/>
    </row>
    <row r="521" ht="15.75" customHeight="1">
      <c r="C521" s="47"/>
      <c r="F521" s="144"/>
    </row>
    <row r="522" ht="15.75" customHeight="1">
      <c r="C522" s="47"/>
      <c r="F522" s="144"/>
    </row>
    <row r="523" ht="15.75" customHeight="1">
      <c r="C523" s="47"/>
      <c r="F523" s="144"/>
    </row>
    <row r="524" ht="15.75" customHeight="1">
      <c r="C524" s="47"/>
      <c r="F524" s="144"/>
    </row>
    <row r="525" ht="15.75" customHeight="1">
      <c r="C525" s="47"/>
      <c r="F525" s="144"/>
    </row>
    <row r="526" ht="15.75" customHeight="1">
      <c r="C526" s="47"/>
      <c r="F526" s="144"/>
    </row>
    <row r="527" ht="15.75" customHeight="1">
      <c r="C527" s="47"/>
      <c r="F527" s="144"/>
    </row>
    <row r="528" ht="15.75" customHeight="1">
      <c r="C528" s="47"/>
      <c r="F528" s="144"/>
    </row>
    <row r="529" ht="15.75" customHeight="1">
      <c r="C529" s="47"/>
      <c r="F529" s="144"/>
    </row>
    <row r="530" ht="15.75" customHeight="1">
      <c r="C530" s="47"/>
      <c r="F530" s="144"/>
    </row>
    <row r="531" ht="15.75" customHeight="1">
      <c r="C531" s="47"/>
      <c r="F531" s="144"/>
    </row>
    <row r="532" ht="15.75" customHeight="1">
      <c r="C532" s="47"/>
      <c r="F532" s="144"/>
    </row>
    <row r="533" ht="15.75" customHeight="1">
      <c r="C533" s="47"/>
      <c r="F533" s="144"/>
    </row>
    <row r="534" ht="15.75" customHeight="1">
      <c r="C534" s="47"/>
      <c r="F534" s="144"/>
    </row>
    <row r="535" ht="15.75" customHeight="1">
      <c r="C535" s="47"/>
      <c r="F535" s="144"/>
    </row>
    <row r="536" ht="15.75" customHeight="1">
      <c r="C536" s="47"/>
      <c r="F536" s="144"/>
    </row>
    <row r="537" ht="15.75" customHeight="1">
      <c r="C537" s="47"/>
      <c r="F537" s="144"/>
    </row>
    <row r="538" ht="15.75" customHeight="1">
      <c r="C538" s="47"/>
      <c r="F538" s="144"/>
    </row>
    <row r="539" ht="15.75" customHeight="1">
      <c r="C539" s="47"/>
      <c r="F539" s="144"/>
    </row>
    <row r="540" ht="15.75" customHeight="1">
      <c r="C540" s="47"/>
      <c r="F540" s="144"/>
    </row>
    <row r="541" ht="15.75" customHeight="1">
      <c r="C541" s="47"/>
      <c r="F541" s="144"/>
    </row>
    <row r="542" ht="15.75" customHeight="1">
      <c r="C542" s="47"/>
      <c r="F542" s="144"/>
    </row>
    <row r="543" ht="15.75" customHeight="1">
      <c r="C543" s="47"/>
      <c r="F543" s="144"/>
    </row>
    <row r="544" ht="15.75" customHeight="1">
      <c r="C544" s="47"/>
      <c r="F544" s="144"/>
    </row>
    <row r="545" ht="15.75" customHeight="1">
      <c r="C545" s="47"/>
      <c r="F545" s="144"/>
    </row>
    <row r="546" ht="15.75" customHeight="1">
      <c r="C546" s="47"/>
      <c r="F546" s="144"/>
    </row>
    <row r="547" ht="15.75" customHeight="1">
      <c r="C547" s="47"/>
      <c r="F547" s="144"/>
    </row>
    <row r="548" ht="15.75" customHeight="1">
      <c r="C548" s="47"/>
      <c r="F548" s="144"/>
    </row>
    <row r="549" ht="15.75" customHeight="1">
      <c r="C549" s="47"/>
      <c r="F549" s="144"/>
    </row>
    <row r="550" ht="15.75" customHeight="1">
      <c r="C550" s="47"/>
      <c r="F550" s="144"/>
    </row>
    <row r="551" ht="15.75" customHeight="1">
      <c r="C551" s="47"/>
      <c r="F551" s="144"/>
    </row>
    <row r="552" ht="15.75" customHeight="1">
      <c r="C552" s="47"/>
      <c r="F552" s="144"/>
    </row>
    <row r="553" ht="15.75" customHeight="1">
      <c r="C553" s="47"/>
      <c r="F553" s="144"/>
    </row>
    <row r="554" ht="15.75" customHeight="1">
      <c r="C554" s="47"/>
      <c r="F554" s="144"/>
    </row>
    <row r="555" ht="15.75" customHeight="1">
      <c r="C555" s="47"/>
      <c r="F555" s="144"/>
    </row>
    <row r="556" ht="15.75" customHeight="1">
      <c r="C556" s="47"/>
      <c r="F556" s="144"/>
    </row>
    <row r="557" ht="15.75" customHeight="1">
      <c r="C557" s="47"/>
      <c r="F557" s="144"/>
    </row>
    <row r="558" ht="15.75" customHeight="1">
      <c r="C558" s="47"/>
      <c r="F558" s="144"/>
    </row>
    <row r="559" ht="15.75" customHeight="1">
      <c r="C559" s="47"/>
      <c r="F559" s="144"/>
    </row>
    <row r="560" ht="15.75" customHeight="1">
      <c r="C560" s="47"/>
      <c r="F560" s="144"/>
    </row>
    <row r="561" ht="15.75" customHeight="1">
      <c r="C561" s="47"/>
      <c r="F561" s="144"/>
    </row>
    <row r="562" ht="15.75" customHeight="1">
      <c r="C562" s="47"/>
      <c r="F562" s="144"/>
    </row>
    <row r="563" ht="15.75" customHeight="1">
      <c r="C563" s="47"/>
      <c r="F563" s="144"/>
    </row>
    <row r="564" ht="15.75" customHeight="1">
      <c r="C564" s="47"/>
      <c r="F564" s="144"/>
    </row>
    <row r="565" ht="15.75" customHeight="1">
      <c r="C565" s="47"/>
      <c r="F565" s="144"/>
    </row>
    <row r="566" ht="15.75" customHeight="1">
      <c r="C566" s="47"/>
      <c r="F566" s="144"/>
    </row>
    <row r="567" ht="15.75" customHeight="1">
      <c r="C567" s="47"/>
      <c r="F567" s="144"/>
    </row>
    <row r="568" ht="15.75" customHeight="1">
      <c r="C568" s="47"/>
      <c r="F568" s="144"/>
    </row>
    <row r="569" ht="15.75" customHeight="1">
      <c r="C569" s="47"/>
      <c r="F569" s="144"/>
    </row>
    <row r="570" ht="15.75" customHeight="1">
      <c r="C570" s="47"/>
      <c r="F570" s="144"/>
    </row>
    <row r="571" ht="15.75" customHeight="1">
      <c r="C571" s="47"/>
      <c r="F571" s="144"/>
    </row>
    <row r="572" ht="15.75" customHeight="1">
      <c r="C572" s="47"/>
      <c r="F572" s="144"/>
    </row>
    <row r="573" ht="15.75" customHeight="1">
      <c r="C573" s="47"/>
      <c r="F573" s="144"/>
    </row>
    <row r="574" ht="15.75" customHeight="1">
      <c r="C574" s="47"/>
      <c r="F574" s="144"/>
    </row>
    <row r="575" ht="15.75" customHeight="1">
      <c r="C575" s="47"/>
      <c r="F575" s="144"/>
    </row>
    <row r="576" ht="15.75" customHeight="1">
      <c r="C576" s="47"/>
      <c r="F576" s="144"/>
    </row>
    <row r="577" ht="15.75" customHeight="1">
      <c r="C577" s="47"/>
      <c r="F577" s="144"/>
    </row>
    <row r="578" ht="15.75" customHeight="1">
      <c r="C578" s="47"/>
      <c r="F578" s="144"/>
    </row>
    <row r="579" ht="15.75" customHeight="1">
      <c r="C579" s="47"/>
      <c r="F579" s="144"/>
    </row>
    <row r="580" ht="15.75" customHeight="1">
      <c r="C580" s="47"/>
      <c r="F580" s="144"/>
    </row>
    <row r="581" ht="15.75" customHeight="1">
      <c r="C581" s="47"/>
      <c r="F581" s="144"/>
    </row>
    <row r="582" ht="15.75" customHeight="1">
      <c r="C582" s="47"/>
      <c r="F582" s="144"/>
    </row>
    <row r="583" ht="15.75" customHeight="1">
      <c r="C583" s="47"/>
      <c r="F583" s="144"/>
    </row>
    <row r="584" ht="15.75" customHeight="1">
      <c r="C584" s="47"/>
      <c r="F584" s="144"/>
    </row>
    <row r="585" ht="15.75" customHeight="1">
      <c r="C585" s="47"/>
      <c r="F585" s="144"/>
    </row>
    <row r="586" ht="15.75" customHeight="1">
      <c r="C586" s="47"/>
      <c r="F586" s="144"/>
    </row>
    <row r="587" ht="15.75" customHeight="1">
      <c r="C587" s="47"/>
      <c r="F587" s="144"/>
    </row>
    <row r="588" ht="15.75" customHeight="1">
      <c r="C588" s="47"/>
      <c r="F588" s="144"/>
    </row>
    <row r="589" ht="15.75" customHeight="1">
      <c r="C589" s="47"/>
      <c r="F589" s="144"/>
    </row>
    <row r="590" ht="15.75" customHeight="1">
      <c r="C590" s="47"/>
      <c r="F590" s="144"/>
    </row>
    <row r="591" ht="15.75" customHeight="1">
      <c r="C591" s="47"/>
      <c r="F591" s="144"/>
    </row>
    <row r="592" ht="15.75" customHeight="1">
      <c r="C592" s="47"/>
      <c r="F592" s="144"/>
    </row>
    <row r="593" ht="15.75" customHeight="1">
      <c r="C593" s="47"/>
      <c r="F593" s="144"/>
    </row>
    <row r="594" ht="15.75" customHeight="1">
      <c r="C594" s="47"/>
      <c r="F594" s="144"/>
    </row>
    <row r="595" ht="15.75" customHeight="1">
      <c r="C595" s="47"/>
      <c r="F595" s="144"/>
    </row>
    <row r="596" ht="15.75" customHeight="1">
      <c r="C596" s="47"/>
      <c r="F596" s="144"/>
    </row>
    <row r="597" ht="15.75" customHeight="1">
      <c r="C597" s="47"/>
      <c r="F597" s="144"/>
    </row>
    <row r="598" ht="15.75" customHeight="1">
      <c r="C598" s="47"/>
      <c r="F598" s="144"/>
    </row>
    <row r="599" ht="15.75" customHeight="1">
      <c r="C599" s="47"/>
      <c r="F599" s="144"/>
    </row>
    <row r="600" ht="15.75" customHeight="1">
      <c r="C600" s="47"/>
      <c r="F600" s="144"/>
    </row>
    <row r="601" ht="15.75" customHeight="1">
      <c r="C601" s="47"/>
      <c r="F601" s="144"/>
    </row>
    <row r="602" ht="15.75" customHeight="1">
      <c r="C602" s="47"/>
      <c r="F602" s="144"/>
    </row>
    <row r="603" ht="15.75" customHeight="1">
      <c r="C603" s="47"/>
      <c r="F603" s="144"/>
    </row>
    <row r="604" ht="15.75" customHeight="1">
      <c r="C604" s="47"/>
      <c r="F604" s="144"/>
    </row>
    <row r="605" ht="15.75" customHeight="1">
      <c r="C605" s="47"/>
      <c r="F605" s="144"/>
    </row>
    <row r="606" ht="15.75" customHeight="1">
      <c r="C606" s="47"/>
      <c r="F606" s="144"/>
    </row>
    <row r="607" ht="15.75" customHeight="1">
      <c r="C607" s="47"/>
      <c r="F607" s="144"/>
    </row>
    <row r="608" ht="15.75" customHeight="1">
      <c r="C608" s="47"/>
      <c r="F608" s="144"/>
    </row>
    <row r="609" ht="15.75" customHeight="1">
      <c r="C609" s="47"/>
      <c r="F609" s="144"/>
    </row>
    <row r="610" ht="15.75" customHeight="1">
      <c r="C610" s="47"/>
      <c r="F610" s="144"/>
    </row>
    <row r="611" ht="15.75" customHeight="1">
      <c r="C611" s="47"/>
      <c r="F611" s="144"/>
    </row>
    <row r="612" ht="15.75" customHeight="1">
      <c r="C612" s="47"/>
      <c r="F612" s="144"/>
    </row>
    <row r="613" ht="15.75" customHeight="1">
      <c r="C613" s="47"/>
      <c r="F613" s="144"/>
    </row>
    <row r="614" ht="15.75" customHeight="1">
      <c r="C614" s="47"/>
      <c r="F614" s="144"/>
    </row>
    <row r="615" ht="15.75" customHeight="1">
      <c r="C615" s="47"/>
      <c r="F615" s="144"/>
    </row>
    <row r="616" ht="15.75" customHeight="1">
      <c r="C616" s="47"/>
      <c r="F616" s="144"/>
    </row>
    <row r="617" ht="15.75" customHeight="1">
      <c r="C617" s="47"/>
      <c r="F617" s="144"/>
    </row>
    <row r="618" ht="15.75" customHeight="1">
      <c r="C618" s="47"/>
      <c r="F618" s="144"/>
    </row>
    <row r="619" ht="15.75" customHeight="1">
      <c r="C619" s="47"/>
      <c r="F619" s="144"/>
    </row>
    <row r="620" ht="15.75" customHeight="1">
      <c r="C620" s="47"/>
      <c r="F620" s="144"/>
    </row>
    <row r="621" ht="15.75" customHeight="1">
      <c r="C621" s="47"/>
      <c r="F621" s="144"/>
    </row>
    <row r="622" ht="15.75" customHeight="1">
      <c r="C622" s="47"/>
      <c r="F622" s="144"/>
    </row>
    <row r="623" ht="15.75" customHeight="1">
      <c r="C623" s="47"/>
      <c r="F623" s="144"/>
    </row>
    <row r="624" ht="15.75" customHeight="1">
      <c r="C624" s="47"/>
      <c r="F624" s="144"/>
    </row>
    <row r="625" ht="15.75" customHeight="1">
      <c r="C625" s="47"/>
      <c r="F625" s="144"/>
    </row>
    <row r="626" ht="15.75" customHeight="1">
      <c r="C626" s="47"/>
      <c r="F626" s="144"/>
    </row>
    <row r="627" ht="15.75" customHeight="1">
      <c r="C627" s="47"/>
      <c r="F627" s="144"/>
    </row>
    <row r="628" ht="15.75" customHeight="1">
      <c r="C628" s="47"/>
      <c r="F628" s="144"/>
    </row>
    <row r="629" ht="15.75" customHeight="1">
      <c r="C629" s="47"/>
      <c r="F629" s="144"/>
    </row>
    <row r="630" ht="15.75" customHeight="1">
      <c r="C630" s="47"/>
      <c r="F630" s="144"/>
    </row>
    <row r="631" ht="15.75" customHeight="1">
      <c r="C631" s="47"/>
      <c r="F631" s="144"/>
    </row>
    <row r="632" ht="15.75" customHeight="1">
      <c r="C632" s="47"/>
      <c r="F632" s="144"/>
    </row>
    <row r="633" ht="15.75" customHeight="1">
      <c r="C633" s="47"/>
      <c r="F633" s="144"/>
    </row>
    <row r="634" ht="15.75" customHeight="1">
      <c r="C634" s="47"/>
      <c r="F634" s="144"/>
    </row>
    <row r="635" ht="15.75" customHeight="1">
      <c r="C635" s="47"/>
      <c r="F635" s="144"/>
    </row>
    <row r="636" ht="15.75" customHeight="1">
      <c r="C636" s="47"/>
      <c r="F636" s="144"/>
    </row>
    <row r="637" ht="15.75" customHeight="1">
      <c r="C637" s="47"/>
      <c r="F637" s="144"/>
    </row>
    <row r="638" ht="15.75" customHeight="1">
      <c r="C638" s="47"/>
      <c r="F638" s="144"/>
    </row>
    <row r="639" ht="15.75" customHeight="1">
      <c r="C639" s="47"/>
      <c r="F639" s="144"/>
    </row>
    <row r="640" ht="15.75" customHeight="1">
      <c r="C640" s="47"/>
      <c r="F640" s="144"/>
    </row>
    <row r="641" ht="15.75" customHeight="1">
      <c r="C641" s="47"/>
      <c r="F641" s="144"/>
    </row>
    <row r="642" ht="15.75" customHeight="1">
      <c r="C642" s="47"/>
      <c r="F642" s="144"/>
    </row>
    <row r="643" ht="15.75" customHeight="1">
      <c r="C643" s="47"/>
      <c r="F643" s="144"/>
    </row>
    <row r="644" ht="15.75" customHeight="1">
      <c r="C644" s="47"/>
      <c r="F644" s="144"/>
    </row>
    <row r="645" ht="15.75" customHeight="1">
      <c r="C645" s="47"/>
      <c r="F645" s="144"/>
    </row>
    <row r="646" ht="15.75" customHeight="1">
      <c r="C646" s="47"/>
      <c r="F646" s="144"/>
    </row>
    <row r="647" ht="15.75" customHeight="1">
      <c r="C647" s="47"/>
      <c r="F647" s="144"/>
    </row>
    <row r="648" ht="15.75" customHeight="1">
      <c r="C648" s="47"/>
      <c r="F648" s="144"/>
    </row>
    <row r="649" ht="15.75" customHeight="1">
      <c r="C649" s="47"/>
      <c r="F649" s="144"/>
    </row>
    <row r="650" ht="15.75" customHeight="1">
      <c r="C650" s="47"/>
      <c r="F650" s="144"/>
    </row>
    <row r="651" ht="15.75" customHeight="1">
      <c r="C651" s="47"/>
      <c r="F651" s="144"/>
    </row>
    <row r="652" ht="15.75" customHeight="1">
      <c r="C652" s="47"/>
      <c r="F652" s="144"/>
    </row>
    <row r="653" ht="15.75" customHeight="1">
      <c r="C653" s="47"/>
      <c r="F653" s="144"/>
    </row>
    <row r="654" ht="15.75" customHeight="1">
      <c r="C654" s="47"/>
      <c r="F654" s="144"/>
    </row>
    <row r="655" ht="15.75" customHeight="1">
      <c r="C655" s="47"/>
      <c r="F655" s="144"/>
    </row>
    <row r="656" ht="15.75" customHeight="1">
      <c r="C656" s="47"/>
      <c r="F656" s="144"/>
    </row>
    <row r="657" ht="15.75" customHeight="1">
      <c r="C657" s="47"/>
      <c r="F657" s="144"/>
    </row>
    <row r="658" ht="15.75" customHeight="1">
      <c r="C658" s="47"/>
      <c r="F658" s="144"/>
    </row>
    <row r="659" ht="15.75" customHeight="1">
      <c r="C659" s="47"/>
      <c r="F659" s="144"/>
    </row>
    <row r="660" ht="15.75" customHeight="1">
      <c r="C660" s="47"/>
      <c r="F660" s="144"/>
    </row>
    <row r="661" ht="15.75" customHeight="1">
      <c r="C661" s="47"/>
      <c r="F661" s="144"/>
    </row>
    <row r="662" ht="15.75" customHeight="1">
      <c r="C662" s="47"/>
      <c r="F662" s="144"/>
    </row>
    <row r="663" ht="15.75" customHeight="1">
      <c r="C663" s="47"/>
      <c r="F663" s="144"/>
    </row>
    <row r="664" ht="15.75" customHeight="1">
      <c r="C664" s="47"/>
      <c r="F664" s="144"/>
    </row>
    <row r="665" ht="15.75" customHeight="1">
      <c r="C665" s="47"/>
      <c r="F665" s="144"/>
    </row>
    <row r="666" ht="15.75" customHeight="1">
      <c r="C666" s="47"/>
      <c r="F666" s="144"/>
    </row>
    <row r="667" ht="15.75" customHeight="1">
      <c r="C667" s="47"/>
      <c r="F667" s="144"/>
    </row>
    <row r="668" ht="15.75" customHeight="1">
      <c r="C668" s="47"/>
      <c r="F668" s="144"/>
    </row>
    <row r="669" ht="15.75" customHeight="1">
      <c r="C669" s="47"/>
      <c r="F669" s="144"/>
    </row>
    <row r="670" ht="15.75" customHeight="1">
      <c r="C670" s="47"/>
      <c r="F670" s="144"/>
    </row>
    <row r="671" ht="15.75" customHeight="1">
      <c r="C671" s="47"/>
      <c r="F671" s="144"/>
    </row>
    <row r="672" ht="15.75" customHeight="1">
      <c r="C672" s="47"/>
      <c r="F672" s="144"/>
    </row>
    <row r="673" ht="15.75" customHeight="1">
      <c r="C673" s="47"/>
      <c r="F673" s="144"/>
    </row>
    <row r="674" ht="15.75" customHeight="1">
      <c r="C674" s="47"/>
      <c r="F674" s="144"/>
    </row>
    <row r="675" ht="15.75" customHeight="1">
      <c r="C675" s="47"/>
      <c r="F675" s="144"/>
    </row>
    <row r="676" ht="15.75" customHeight="1">
      <c r="C676" s="47"/>
      <c r="F676" s="144"/>
    </row>
    <row r="677" ht="15.75" customHeight="1">
      <c r="C677" s="47"/>
      <c r="F677" s="144"/>
    </row>
    <row r="678" ht="15.75" customHeight="1">
      <c r="C678" s="47"/>
      <c r="F678" s="144"/>
    </row>
    <row r="679" ht="15.75" customHeight="1">
      <c r="C679" s="47"/>
      <c r="F679" s="144"/>
    </row>
    <row r="680" ht="15.75" customHeight="1">
      <c r="C680" s="47"/>
      <c r="F680" s="144"/>
    </row>
    <row r="681" ht="15.75" customHeight="1">
      <c r="C681" s="47"/>
      <c r="F681" s="144"/>
    </row>
    <row r="682" ht="15.75" customHeight="1">
      <c r="C682" s="47"/>
      <c r="F682" s="144"/>
    </row>
    <row r="683" ht="15.75" customHeight="1">
      <c r="C683" s="47"/>
      <c r="F683" s="144"/>
    </row>
    <row r="684" ht="15.75" customHeight="1">
      <c r="C684" s="47"/>
      <c r="F684" s="144"/>
    </row>
    <row r="685" ht="15.75" customHeight="1">
      <c r="C685" s="47"/>
      <c r="F685" s="144"/>
    </row>
    <row r="686" ht="15.75" customHeight="1">
      <c r="C686" s="47"/>
      <c r="F686" s="144"/>
    </row>
    <row r="687" ht="15.75" customHeight="1">
      <c r="C687" s="47"/>
      <c r="F687" s="144"/>
    </row>
    <row r="688" ht="15.75" customHeight="1">
      <c r="C688" s="47"/>
      <c r="F688" s="144"/>
    </row>
    <row r="689" ht="15.75" customHeight="1">
      <c r="C689" s="47"/>
      <c r="F689" s="144"/>
    </row>
    <row r="690" ht="15.75" customHeight="1">
      <c r="C690" s="47"/>
      <c r="F690" s="144"/>
    </row>
    <row r="691" ht="15.75" customHeight="1">
      <c r="C691" s="47"/>
      <c r="F691" s="144"/>
    </row>
    <row r="692" ht="15.75" customHeight="1">
      <c r="C692" s="47"/>
      <c r="F692" s="144"/>
    </row>
    <row r="693" ht="15.75" customHeight="1">
      <c r="C693" s="47"/>
      <c r="F693" s="144"/>
    </row>
    <row r="694" ht="15.75" customHeight="1">
      <c r="C694" s="47"/>
      <c r="F694" s="144"/>
    </row>
    <row r="695" ht="15.75" customHeight="1">
      <c r="C695" s="47"/>
      <c r="F695" s="144"/>
    </row>
    <row r="696" ht="15.75" customHeight="1">
      <c r="C696" s="47"/>
      <c r="F696" s="144"/>
    </row>
    <row r="697" ht="15.75" customHeight="1">
      <c r="C697" s="47"/>
      <c r="F697" s="144"/>
    </row>
    <row r="698" ht="15.75" customHeight="1">
      <c r="C698" s="47"/>
      <c r="F698" s="144"/>
    </row>
    <row r="699" ht="15.75" customHeight="1">
      <c r="C699" s="47"/>
      <c r="F699" s="144"/>
    </row>
    <row r="700" ht="15.75" customHeight="1">
      <c r="C700" s="47"/>
      <c r="F700" s="144"/>
    </row>
    <row r="701" ht="15.75" customHeight="1">
      <c r="C701" s="47"/>
      <c r="F701" s="144"/>
    </row>
    <row r="702" ht="15.75" customHeight="1">
      <c r="C702" s="47"/>
      <c r="F702" s="144"/>
    </row>
    <row r="703" ht="15.75" customHeight="1">
      <c r="C703" s="47"/>
      <c r="F703" s="144"/>
    </row>
    <row r="704" ht="15.75" customHeight="1">
      <c r="C704" s="47"/>
      <c r="F704" s="144"/>
    </row>
    <row r="705" ht="15.75" customHeight="1">
      <c r="C705" s="47"/>
      <c r="F705" s="144"/>
    </row>
    <row r="706" ht="15.75" customHeight="1">
      <c r="C706" s="47"/>
      <c r="F706" s="144"/>
    </row>
    <row r="707" ht="15.75" customHeight="1">
      <c r="C707" s="47"/>
      <c r="F707" s="144"/>
    </row>
    <row r="708" ht="15.75" customHeight="1">
      <c r="C708" s="47"/>
      <c r="F708" s="144"/>
    </row>
    <row r="709" ht="15.75" customHeight="1">
      <c r="C709" s="47"/>
      <c r="F709" s="144"/>
    </row>
    <row r="710" ht="15.75" customHeight="1">
      <c r="C710" s="47"/>
      <c r="F710" s="144"/>
    </row>
    <row r="711" ht="15.75" customHeight="1">
      <c r="C711" s="47"/>
      <c r="F711" s="144"/>
    </row>
    <row r="712" ht="15.75" customHeight="1">
      <c r="C712" s="47"/>
      <c r="F712" s="144"/>
    </row>
    <row r="713" ht="15.75" customHeight="1">
      <c r="C713" s="47"/>
      <c r="F713" s="144"/>
    </row>
    <row r="714" ht="15.75" customHeight="1">
      <c r="C714" s="47"/>
      <c r="F714" s="144"/>
    </row>
    <row r="715" ht="15.75" customHeight="1">
      <c r="C715" s="47"/>
      <c r="F715" s="144"/>
    </row>
    <row r="716" ht="15.75" customHeight="1">
      <c r="C716" s="47"/>
      <c r="F716" s="144"/>
    </row>
    <row r="717" ht="15.75" customHeight="1">
      <c r="C717" s="47"/>
      <c r="F717" s="144"/>
    </row>
    <row r="718" ht="15.75" customHeight="1">
      <c r="C718" s="47"/>
      <c r="F718" s="144"/>
    </row>
    <row r="719" ht="15.75" customHeight="1">
      <c r="C719" s="47"/>
      <c r="F719" s="144"/>
    </row>
    <row r="720" ht="15.75" customHeight="1">
      <c r="C720" s="47"/>
      <c r="F720" s="144"/>
    </row>
    <row r="721" ht="15.75" customHeight="1">
      <c r="C721" s="47"/>
      <c r="F721" s="144"/>
    </row>
    <row r="722" ht="15.75" customHeight="1">
      <c r="C722" s="47"/>
      <c r="F722" s="144"/>
    </row>
    <row r="723" ht="15.75" customHeight="1">
      <c r="C723" s="47"/>
      <c r="F723" s="144"/>
    </row>
    <row r="724" ht="15.75" customHeight="1">
      <c r="C724" s="47"/>
      <c r="F724" s="144"/>
    </row>
    <row r="725" ht="15.75" customHeight="1">
      <c r="C725" s="47"/>
      <c r="F725" s="144"/>
    </row>
    <row r="726" ht="15.75" customHeight="1">
      <c r="C726" s="47"/>
      <c r="F726" s="144"/>
    </row>
    <row r="727" ht="15.75" customHeight="1">
      <c r="C727" s="47"/>
      <c r="F727" s="144"/>
    </row>
    <row r="728" ht="15.75" customHeight="1">
      <c r="C728" s="47"/>
      <c r="F728" s="144"/>
    </row>
    <row r="729" ht="15.75" customHeight="1">
      <c r="C729" s="47"/>
      <c r="F729" s="144"/>
    </row>
    <row r="730" ht="15.75" customHeight="1">
      <c r="C730" s="47"/>
      <c r="F730" s="144"/>
    </row>
    <row r="731" ht="15.75" customHeight="1">
      <c r="C731" s="47"/>
      <c r="F731" s="144"/>
    </row>
    <row r="732" ht="15.75" customHeight="1">
      <c r="C732" s="47"/>
      <c r="F732" s="144"/>
    </row>
    <row r="733" ht="15.75" customHeight="1">
      <c r="C733" s="47"/>
      <c r="F733" s="144"/>
    </row>
    <row r="734" ht="15.75" customHeight="1">
      <c r="C734" s="47"/>
      <c r="F734" s="144"/>
    </row>
    <row r="735" ht="15.75" customHeight="1">
      <c r="C735" s="47"/>
      <c r="F735" s="144"/>
    </row>
    <row r="736" ht="15.75" customHeight="1">
      <c r="C736" s="47"/>
      <c r="F736" s="144"/>
    </row>
    <row r="737" ht="15.75" customHeight="1">
      <c r="C737" s="47"/>
      <c r="F737" s="144"/>
    </row>
    <row r="738" ht="15.75" customHeight="1">
      <c r="C738" s="47"/>
      <c r="F738" s="144"/>
    </row>
    <row r="739" ht="15.75" customHeight="1">
      <c r="C739" s="47"/>
      <c r="F739" s="144"/>
    </row>
    <row r="740" ht="15.75" customHeight="1">
      <c r="C740" s="47"/>
      <c r="F740" s="144"/>
    </row>
    <row r="741" ht="15.75" customHeight="1">
      <c r="C741" s="47"/>
      <c r="F741" s="144"/>
    </row>
    <row r="742" ht="15.75" customHeight="1">
      <c r="C742" s="47"/>
      <c r="F742" s="144"/>
    </row>
    <row r="743" ht="15.75" customHeight="1">
      <c r="C743" s="47"/>
      <c r="F743" s="144"/>
    </row>
    <row r="744" ht="15.75" customHeight="1">
      <c r="C744" s="47"/>
      <c r="F744" s="144"/>
    </row>
    <row r="745" ht="15.75" customHeight="1">
      <c r="C745" s="47"/>
      <c r="F745" s="144"/>
    </row>
    <row r="746" ht="15.75" customHeight="1">
      <c r="C746" s="47"/>
      <c r="F746" s="144"/>
    </row>
    <row r="747" ht="15.75" customHeight="1">
      <c r="C747" s="47"/>
      <c r="F747" s="144"/>
    </row>
    <row r="748" ht="15.75" customHeight="1">
      <c r="C748" s="47"/>
      <c r="F748" s="144"/>
    </row>
    <row r="749" ht="15.75" customHeight="1">
      <c r="C749" s="47"/>
      <c r="F749" s="144"/>
    </row>
    <row r="750" ht="15.75" customHeight="1">
      <c r="C750" s="47"/>
      <c r="F750" s="144"/>
    </row>
    <row r="751" ht="15.75" customHeight="1">
      <c r="C751" s="47"/>
      <c r="F751" s="144"/>
    </row>
    <row r="752" ht="15.75" customHeight="1">
      <c r="C752" s="47"/>
      <c r="F752" s="144"/>
    </row>
    <row r="753" ht="15.75" customHeight="1">
      <c r="C753" s="47"/>
      <c r="F753" s="144"/>
    </row>
    <row r="754" ht="15.75" customHeight="1">
      <c r="C754" s="47"/>
      <c r="F754" s="144"/>
    </row>
    <row r="755" ht="15.75" customHeight="1">
      <c r="C755" s="47"/>
      <c r="F755" s="144"/>
    </row>
    <row r="756" ht="15.75" customHeight="1">
      <c r="C756" s="47"/>
      <c r="F756" s="144"/>
    </row>
    <row r="757" ht="15.75" customHeight="1">
      <c r="C757" s="47"/>
      <c r="F757" s="144"/>
    </row>
    <row r="758" ht="15.75" customHeight="1">
      <c r="C758" s="47"/>
      <c r="F758" s="144"/>
    </row>
    <row r="759" ht="15.75" customHeight="1">
      <c r="C759" s="47"/>
      <c r="F759" s="144"/>
    </row>
    <row r="760" ht="15.75" customHeight="1">
      <c r="C760" s="47"/>
      <c r="F760" s="144"/>
    </row>
    <row r="761" ht="15.75" customHeight="1">
      <c r="C761" s="47"/>
      <c r="F761" s="144"/>
    </row>
    <row r="762" ht="15.75" customHeight="1">
      <c r="C762" s="47"/>
      <c r="F762" s="144"/>
    </row>
    <row r="763" ht="15.75" customHeight="1">
      <c r="C763" s="47"/>
      <c r="F763" s="144"/>
    </row>
    <row r="764" ht="15.75" customHeight="1">
      <c r="C764" s="47"/>
      <c r="F764" s="144"/>
    </row>
    <row r="765" ht="15.75" customHeight="1">
      <c r="C765" s="47"/>
      <c r="F765" s="144"/>
    </row>
    <row r="766" ht="15.75" customHeight="1">
      <c r="C766" s="47"/>
      <c r="F766" s="144"/>
    </row>
    <row r="767" ht="15.75" customHeight="1">
      <c r="C767" s="47"/>
      <c r="F767" s="144"/>
    </row>
    <row r="768" ht="15.75" customHeight="1">
      <c r="C768" s="47"/>
      <c r="F768" s="144"/>
    </row>
    <row r="769" ht="15.75" customHeight="1">
      <c r="C769" s="47"/>
      <c r="F769" s="144"/>
    </row>
    <row r="770" ht="15.75" customHeight="1">
      <c r="C770" s="47"/>
      <c r="F770" s="144"/>
    </row>
    <row r="771" ht="15.75" customHeight="1">
      <c r="C771" s="47"/>
      <c r="F771" s="144"/>
    </row>
    <row r="772" ht="15.75" customHeight="1">
      <c r="C772" s="47"/>
      <c r="F772" s="144"/>
    </row>
    <row r="773" ht="15.75" customHeight="1">
      <c r="C773" s="47"/>
      <c r="F773" s="144"/>
    </row>
    <row r="774" ht="15.75" customHeight="1">
      <c r="C774" s="47"/>
      <c r="F774" s="144"/>
    </row>
    <row r="775" ht="15.75" customHeight="1">
      <c r="C775" s="47"/>
      <c r="F775" s="144"/>
    </row>
    <row r="776" ht="15.75" customHeight="1">
      <c r="C776" s="47"/>
      <c r="F776" s="144"/>
    </row>
    <row r="777" ht="15.75" customHeight="1">
      <c r="C777" s="47"/>
      <c r="F777" s="144"/>
    </row>
    <row r="778" ht="15.75" customHeight="1">
      <c r="C778" s="47"/>
      <c r="F778" s="144"/>
    </row>
    <row r="779" ht="15.75" customHeight="1">
      <c r="C779" s="47"/>
      <c r="F779" s="144"/>
    </row>
    <row r="780" ht="15.75" customHeight="1">
      <c r="C780" s="47"/>
      <c r="F780" s="144"/>
    </row>
    <row r="781" ht="15.75" customHeight="1">
      <c r="C781" s="47"/>
      <c r="F781" s="144"/>
    </row>
    <row r="782" ht="15.75" customHeight="1">
      <c r="C782" s="47"/>
      <c r="F782" s="144"/>
    </row>
    <row r="783" ht="15.75" customHeight="1">
      <c r="C783" s="47"/>
      <c r="F783" s="144"/>
    </row>
    <row r="784" ht="15.75" customHeight="1">
      <c r="C784" s="47"/>
      <c r="F784" s="144"/>
    </row>
    <row r="785" ht="15.75" customHeight="1">
      <c r="C785" s="47"/>
      <c r="F785" s="144"/>
    </row>
    <row r="786" ht="15.75" customHeight="1">
      <c r="C786" s="47"/>
      <c r="F786" s="144"/>
    </row>
    <row r="787" ht="15.75" customHeight="1">
      <c r="C787" s="47"/>
      <c r="F787" s="144"/>
    </row>
    <row r="788" ht="15.75" customHeight="1">
      <c r="C788" s="47"/>
      <c r="F788" s="144"/>
    </row>
    <row r="789" ht="15.75" customHeight="1">
      <c r="C789" s="47"/>
      <c r="F789" s="144"/>
    </row>
    <row r="790" ht="15.75" customHeight="1">
      <c r="C790" s="47"/>
      <c r="F790" s="144"/>
    </row>
    <row r="791" ht="15.75" customHeight="1">
      <c r="C791" s="47"/>
      <c r="F791" s="144"/>
    </row>
    <row r="792" ht="15.75" customHeight="1">
      <c r="C792" s="47"/>
      <c r="F792" s="144"/>
    </row>
    <row r="793" ht="15.75" customHeight="1">
      <c r="C793" s="47"/>
      <c r="F793" s="144"/>
    </row>
    <row r="794" ht="15.75" customHeight="1">
      <c r="C794" s="47"/>
      <c r="F794" s="144"/>
    </row>
    <row r="795" ht="15.75" customHeight="1">
      <c r="C795" s="47"/>
      <c r="F795" s="144"/>
    </row>
    <row r="796" ht="15.75" customHeight="1">
      <c r="C796" s="47"/>
      <c r="F796" s="144"/>
    </row>
    <row r="797" ht="15.75" customHeight="1">
      <c r="C797" s="47"/>
      <c r="F797" s="144"/>
    </row>
    <row r="798" ht="15.75" customHeight="1">
      <c r="C798" s="47"/>
      <c r="F798" s="144"/>
    </row>
    <row r="799" ht="15.75" customHeight="1">
      <c r="C799" s="47"/>
      <c r="F799" s="144"/>
    </row>
    <row r="800" ht="15.75" customHeight="1">
      <c r="C800" s="47"/>
      <c r="F800" s="144"/>
    </row>
    <row r="801" ht="15.75" customHeight="1">
      <c r="C801" s="47"/>
      <c r="F801" s="144"/>
    </row>
    <row r="802" ht="15.75" customHeight="1">
      <c r="C802" s="47"/>
      <c r="F802" s="144"/>
    </row>
    <row r="803" ht="15.75" customHeight="1">
      <c r="C803" s="47"/>
      <c r="F803" s="144"/>
    </row>
    <row r="804" ht="15.75" customHeight="1">
      <c r="C804" s="47"/>
      <c r="F804" s="144"/>
    </row>
    <row r="805" ht="15.75" customHeight="1">
      <c r="C805" s="47"/>
      <c r="F805" s="144"/>
    </row>
    <row r="806" ht="15.75" customHeight="1">
      <c r="C806" s="47"/>
      <c r="F806" s="144"/>
    </row>
    <row r="807" ht="15.75" customHeight="1">
      <c r="C807" s="47"/>
      <c r="F807" s="144"/>
    </row>
    <row r="808" ht="15.75" customHeight="1">
      <c r="C808" s="47"/>
      <c r="F808" s="144"/>
    </row>
    <row r="809" ht="15.75" customHeight="1">
      <c r="C809" s="47"/>
      <c r="F809" s="144"/>
    </row>
    <row r="810" ht="15.75" customHeight="1">
      <c r="C810" s="47"/>
      <c r="F810" s="144"/>
    </row>
    <row r="811" ht="15.75" customHeight="1">
      <c r="C811" s="47"/>
      <c r="F811" s="144"/>
    </row>
    <row r="812" ht="15.75" customHeight="1">
      <c r="C812" s="47"/>
      <c r="F812" s="144"/>
    </row>
    <row r="813" ht="15.75" customHeight="1">
      <c r="C813" s="47"/>
      <c r="F813" s="144"/>
    </row>
    <row r="814" ht="15.75" customHeight="1">
      <c r="C814" s="47"/>
      <c r="F814" s="144"/>
    </row>
    <row r="815" ht="15.75" customHeight="1">
      <c r="C815" s="47"/>
      <c r="F815" s="144"/>
    </row>
    <row r="816" ht="15.75" customHeight="1">
      <c r="C816" s="47"/>
      <c r="F816" s="144"/>
    </row>
    <row r="817" ht="15.75" customHeight="1">
      <c r="C817" s="47"/>
      <c r="F817" s="144"/>
    </row>
    <row r="818" ht="15.75" customHeight="1">
      <c r="C818" s="47"/>
      <c r="F818" s="144"/>
    </row>
    <row r="819" ht="15.75" customHeight="1">
      <c r="C819" s="47"/>
      <c r="F819" s="144"/>
    </row>
    <row r="820" ht="15.75" customHeight="1">
      <c r="C820" s="47"/>
      <c r="F820" s="144"/>
    </row>
    <row r="821" ht="15.75" customHeight="1">
      <c r="C821" s="47"/>
      <c r="F821" s="144"/>
    </row>
    <row r="822" ht="15.75" customHeight="1">
      <c r="C822" s="47"/>
      <c r="F822" s="144"/>
    </row>
    <row r="823" ht="15.75" customHeight="1">
      <c r="C823" s="47"/>
      <c r="F823" s="144"/>
    </row>
    <row r="824" ht="15.75" customHeight="1">
      <c r="C824" s="47"/>
      <c r="F824" s="144"/>
    </row>
    <row r="825" ht="15.75" customHeight="1">
      <c r="C825" s="47"/>
      <c r="F825" s="144"/>
    </row>
    <row r="826" ht="15.75" customHeight="1">
      <c r="C826" s="47"/>
      <c r="F826" s="144"/>
    </row>
    <row r="827" ht="15.75" customHeight="1">
      <c r="C827" s="47"/>
      <c r="F827" s="144"/>
    </row>
    <row r="828" ht="15.75" customHeight="1">
      <c r="C828" s="47"/>
      <c r="F828" s="144"/>
    </row>
    <row r="829" ht="15.75" customHeight="1">
      <c r="C829" s="47"/>
      <c r="F829" s="144"/>
    </row>
    <row r="830" ht="15.75" customHeight="1">
      <c r="C830" s="47"/>
      <c r="F830" s="144"/>
    </row>
    <row r="831" ht="15.75" customHeight="1">
      <c r="C831" s="47"/>
      <c r="F831" s="144"/>
    </row>
    <row r="832" ht="15.75" customHeight="1">
      <c r="C832" s="47"/>
      <c r="F832" s="144"/>
    </row>
    <row r="833" ht="15.75" customHeight="1">
      <c r="C833" s="47"/>
      <c r="F833" s="144"/>
    </row>
    <row r="834" ht="15.75" customHeight="1">
      <c r="C834" s="47"/>
      <c r="F834" s="144"/>
    </row>
    <row r="835" ht="15.75" customHeight="1">
      <c r="C835" s="47"/>
      <c r="F835" s="144"/>
    </row>
    <row r="836" ht="15.75" customHeight="1">
      <c r="C836" s="47"/>
      <c r="F836" s="144"/>
    </row>
    <row r="837" ht="15.75" customHeight="1">
      <c r="C837" s="47"/>
      <c r="F837" s="144"/>
    </row>
    <row r="838" ht="15.75" customHeight="1">
      <c r="C838" s="47"/>
      <c r="F838" s="144"/>
    </row>
    <row r="839" ht="15.75" customHeight="1">
      <c r="C839" s="47"/>
      <c r="F839" s="144"/>
    </row>
    <row r="840" ht="15.75" customHeight="1">
      <c r="C840" s="47"/>
      <c r="F840" s="144"/>
    </row>
    <row r="841" ht="15.75" customHeight="1">
      <c r="C841" s="47"/>
      <c r="F841" s="144"/>
    </row>
    <row r="842" ht="15.75" customHeight="1">
      <c r="C842" s="47"/>
      <c r="F842" s="144"/>
    </row>
    <row r="843" ht="15.75" customHeight="1">
      <c r="C843" s="47"/>
      <c r="F843" s="144"/>
    </row>
    <row r="844" ht="15.75" customHeight="1">
      <c r="C844" s="47"/>
      <c r="F844" s="144"/>
    </row>
    <row r="845" ht="15.75" customHeight="1">
      <c r="C845" s="47"/>
      <c r="F845" s="144"/>
    </row>
    <row r="846" ht="15.75" customHeight="1">
      <c r="C846" s="47"/>
      <c r="F846" s="144"/>
    </row>
    <row r="847" ht="15.75" customHeight="1">
      <c r="C847" s="47"/>
      <c r="F847" s="144"/>
    </row>
    <row r="848" ht="15.75" customHeight="1">
      <c r="C848" s="47"/>
      <c r="F848" s="144"/>
    </row>
    <row r="849" ht="15.75" customHeight="1">
      <c r="C849" s="47"/>
      <c r="F849" s="144"/>
    </row>
    <row r="850" ht="15.75" customHeight="1">
      <c r="C850" s="47"/>
      <c r="F850" s="144"/>
    </row>
    <row r="851" ht="15.75" customHeight="1">
      <c r="C851" s="47"/>
      <c r="F851" s="144"/>
    </row>
    <row r="852" ht="15.75" customHeight="1">
      <c r="C852" s="47"/>
      <c r="F852" s="144"/>
    </row>
    <row r="853" ht="15.75" customHeight="1">
      <c r="C853" s="47"/>
      <c r="F853" s="144"/>
    </row>
    <row r="854" ht="15.75" customHeight="1">
      <c r="C854" s="47"/>
      <c r="F854" s="144"/>
    </row>
    <row r="855" ht="15.75" customHeight="1">
      <c r="C855" s="47"/>
      <c r="F855" s="144"/>
    </row>
    <row r="856" ht="15.75" customHeight="1">
      <c r="C856" s="47"/>
      <c r="F856" s="144"/>
    </row>
    <row r="857" ht="15.75" customHeight="1">
      <c r="C857" s="47"/>
      <c r="F857" s="144"/>
    </row>
    <row r="858" ht="15.75" customHeight="1">
      <c r="C858" s="47"/>
      <c r="F858" s="144"/>
    </row>
    <row r="859" ht="15.75" customHeight="1">
      <c r="C859" s="47"/>
      <c r="F859" s="144"/>
    </row>
    <row r="860" ht="15.75" customHeight="1">
      <c r="C860" s="47"/>
      <c r="F860" s="144"/>
    </row>
    <row r="861" ht="15.75" customHeight="1">
      <c r="C861" s="47"/>
      <c r="F861" s="144"/>
    </row>
    <row r="862" ht="15.75" customHeight="1">
      <c r="C862" s="47"/>
      <c r="F862" s="144"/>
    </row>
    <row r="863" ht="15.75" customHeight="1">
      <c r="C863" s="47"/>
      <c r="F863" s="144"/>
    </row>
    <row r="864" ht="15.75" customHeight="1">
      <c r="C864" s="47"/>
      <c r="F864" s="144"/>
    </row>
    <row r="865" ht="15.75" customHeight="1">
      <c r="C865" s="47"/>
      <c r="F865" s="144"/>
    </row>
    <row r="866" ht="15.75" customHeight="1">
      <c r="C866" s="47"/>
      <c r="F866" s="144"/>
    </row>
    <row r="867" ht="15.75" customHeight="1">
      <c r="C867" s="47"/>
      <c r="F867" s="144"/>
    </row>
    <row r="868" ht="15.75" customHeight="1">
      <c r="C868" s="47"/>
      <c r="F868" s="144"/>
    </row>
    <row r="869" ht="15.75" customHeight="1">
      <c r="C869" s="47"/>
      <c r="F869" s="144"/>
    </row>
    <row r="870" ht="15.75" customHeight="1">
      <c r="C870" s="47"/>
      <c r="F870" s="144"/>
    </row>
    <row r="871" ht="15.75" customHeight="1">
      <c r="C871" s="47"/>
      <c r="F871" s="144"/>
    </row>
    <row r="872" ht="15.75" customHeight="1">
      <c r="C872" s="47"/>
      <c r="F872" s="144"/>
    </row>
    <row r="873" ht="15.75" customHeight="1">
      <c r="C873" s="47"/>
      <c r="F873" s="144"/>
    </row>
    <row r="874" ht="15.75" customHeight="1">
      <c r="C874" s="47"/>
      <c r="F874" s="144"/>
    </row>
    <row r="875" ht="15.75" customHeight="1">
      <c r="C875" s="47"/>
      <c r="F875" s="144"/>
    </row>
    <row r="876" ht="15.75" customHeight="1">
      <c r="C876" s="47"/>
      <c r="F876" s="144"/>
    </row>
    <row r="877" ht="15.75" customHeight="1">
      <c r="C877" s="47"/>
      <c r="F877" s="144"/>
    </row>
    <row r="878" ht="15.75" customHeight="1">
      <c r="C878" s="47"/>
      <c r="F878" s="144"/>
    </row>
    <row r="879" ht="15.75" customHeight="1">
      <c r="C879" s="47"/>
      <c r="F879" s="144"/>
    </row>
    <row r="880" ht="15.75" customHeight="1">
      <c r="C880" s="47"/>
      <c r="F880" s="144"/>
    </row>
    <row r="881" ht="15.75" customHeight="1">
      <c r="C881" s="47"/>
      <c r="F881" s="144"/>
    </row>
    <row r="882" ht="15.75" customHeight="1">
      <c r="C882" s="47"/>
      <c r="F882" s="144"/>
    </row>
    <row r="883" ht="15.75" customHeight="1">
      <c r="C883" s="47"/>
      <c r="F883" s="144"/>
    </row>
    <row r="884" ht="15.75" customHeight="1">
      <c r="C884" s="47"/>
      <c r="F884" s="144"/>
    </row>
    <row r="885" ht="15.75" customHeight="1">
      <c r="C885" s="47"/>
      <c r="F885" s="144"/>
    </row>
    <row r="886" ht="15.75" customHeight="1">
      <c r="C886" s="47"/>
      <c r="F886" s="144"/>
    </row>
    <row r="887" ht="15.75" customHeight="1">
      <c r="C887" s="47"/>
      <c r="F887" s="144"/>
    </row>
    <row r="888" ht="15.75" customHeight="1">
      <c r="C888" s="47"/>
      <c r="F888" s="144"/>
    </row>
    <row r="889" ht="15.75" customHeight="1">
      <c r="C889" s="47"/>
      <c r="F889" s="144"/>
    </row>
    <row r="890" ht="15.75" customHeight="1">
      <c r="C890" s="47"/>
      <c r="F890" s="144"/>
    </row>
    <row r="891" ht="15.75" customHeight="1">
      <c r="C891" s="47"/>
      <c r="F891" s="144"/>
    </row>
    <row r="892" ht="15.75" customHeight="1">
      <c r="C892" s="47"/>
      <c r="F892" s="144"/>
    </row>
    <row r="893" ht="15.75" customHeight="1">
      <c r="C893" s="47"/>
      <c r="F893" s="144"/>
    </row>
    <row r="894" ht="15.75" customHeight="1">
      <c r="C894" s="47"/>
      <c r="F894" s="144"/>
    </row>
    <row r="895" ht="15.75" customHeight="1">
      <c r="C895" s="47"/>
      <c r="F895" s="144"/>
    </row>
    <row r="896" ht="15.75" customHeight="1">
      <c r="C896" s="47"/>
      <c r="F896" s="144"/>
    </row>
    <row r="897" ht="15.75" customHeight="1">
      <c r="C897" s="47"/>
      <c r="F897" s="144"/>
    </row>
    <row r="898" ht="15.75" customHeight="1">
      <c r="C898" s="47"/>
      <c r="F898" s="144"/>
    </row>
    <row r="899" ht="15.75" customHeight="1">
      <c r="C899" s="47"/>
      <c r="F899" s="144"/>
    </row>
    <row r="900" ht="15.75" customHeight="1">
      <c r="C900" s="47"/>
      <c r="F900" s="144"/>
    </row>
    <row r="901" ht="15.75" customHeight="1">
      <c r="C901" s="47"/>
      <c r="F901" s="144"/>
    </row>
    <row r="902" ht="15.75" customHeight="1">
      <c r="C902" s="47"/>
      <c r="F902" s="144"/>
    </row>
    <row r="903" ht="15.75" customHeight="1">
      <c r="C903" s="47"/>
      <c r="F903" s="144"/>
    </row>
    <row r="904" ht="15.75" customHeight="1">
      <c r="C904" s="47"/>
      <c r="F904" s="144"/>
    </row>
    <row r="905" ht="15.75" customHeight="1">
      <c r="C905" s="47"/>
      <c r="F905" s="144"/>
    </row>
    <row r="906" ht="15.75" customHeight="1">
      <c r="C906" s="47"/>
      <c r="F906" s="144"/>
    </row>
    <row r="907" ht="15.75" customHeight="1">
      <c r="C907" s="47"/>
      <c r="F907" s="144"/>
    </row>
    <row r="908" ht="15.75" customHeight="1">
      <c r="C908" s="47"/>
      <c r="F908" s="144"/>
    </row>
    <row r="909" ht="15.75" customHeight="1">
      <c r="C909" s="47"/>
      <c r="F909" s="144"/>
    </row>
    <row r="910" ht="15.75" customHeight="1">
      <c r="C910" s="47"/>
      <c r="F910" s="144"/>
    </row>
    <row r="911" ht="15.75" customHeight="1">
      <c r="C911" s="47"/>
      <c r="F911" s="144"/>
    </row>
    <row r="912" ht="15.75" customHeight="1">
      <c r="C912" s="47"/>
      <c r="F912" s="144"/>
    </row>
    <row r="913" ht="15.75" customHeight="1">
      <c r="C913" s="47"/>
      <c r="F913" s="144"/>
    </row>
    <row r="914" ht="15.75" customHeight="1">
      <c r="C914" s="47"/>
      <c r="F914" s="144"/>
    </row>
    <row r="915" ht="15.75" customHeight="1">
      <c r="C915" s="47"/>
      <c r="F915" s="144"/>
    </row>
    <row r="916" ht="15.75" customHeight="1">
      <c r="C916" s="47"/>
      <c r="F916" s="144"/>
    </row>
    <row r="917" ht="15.75" customHeight="1">
      <c r="C917" s="47"/>
      <c r="F917" s="144"/>
    </row>
    <row r="918" ht="15.75" customHeight="1">
      <c r="C918" s="47"/>
      <c r="F918" s="144"/>
    </row>
    <row r="919" ht="15.75" customHeight="1">
      <c r="C919" s="47"/>
      <c r="F919" s="144"/>
    </row>
    <row r="920" ht="15.75" customHeight="1">
      <c r="C920" s="47"/>
      <c r="F920" s="144"/>
    </row>
    <row r="921" ht="15.75" customHeight="1">
      <c r="C921" s="47"/>
      <c r="F921" s="144"/>
    </row>
    <row r="922" ht="15.75" customHeight="1">
      <c r="C922" s="47"/>
      <c r="F922" s="144"/>
    </row>
    <row r="923" ht="15.75" customHeight="1">
      <c r="C923" s="47"/>
      <c r="F923" s="144"/>
    </row>
    <row r="924" ht="15.75" customHeight="1">
      <c r="C924" s="47"/>
      <c r="F924" s="144"/>
    </row>
    <row r="925" ht="15.75" customHeight="1">
      <c r="C925" s="47"/>
      <c r="F925" s="144"/>
    </row>
    <row r="926" ht="15.75" customHeight="1">
      <c r="C926" s="47"/>
      <c r="F926" s="144"/>
    </row>
    <row r="927" ht="15.75" customHeight="1">
      <c r="C927" s="47"/>
      <c r="F927" s="144"/>
    </row>
    <row r="928" ht="15.75" customHeight="1">
      <c r="C928" s="47"/>
      <c r="F928" s="144"/>
    </row>
    <row r="929" ht="15.75" customHeight="1">
      <c r="C929" s="47"/>
      <c r="F929" s="144"/>
    </row>
    <row r="930" ht="15.75" customHeight="1">
      <c r="C930" s="47"/>
      <c r="F930" s="144"/>
    </row>
    <row r="931" ht="15.75" customHeight="1">
      <c r="C931" s="47"/>
      <c r="F931" s="144"/>
    </row>
    <row r="932" ht="15.75" customHeight="1">
      <c r="C932" s="47"/>
      <c r="F932" s="144"/>
    </row>
    <row r="933" ht="15.75" customHeight="1">
      <c r="C933" s="47"/>
      <c r="F933" s="144"/>
    </row>
    <row r="934" ht="15.75" customHeight="1">
      <c r="C934" s="47"/>
      <c r="F934" s="144"/>
    </row>
    <row r="935" ht="15.75" customHeight="1">
      <c r="C935" s="47"/>
      <c r="F935" s="144"/>
    </row>
    <row r="936" ht="15.75" customHeight="1">
      <c r="C936" s="47"/>
      <c r="F936" s="144"/>
    </row>
    <row r="937" ht="15.75" customHeight="1">
      <c r="C937" s="47"/>
      <c r="F937" s="144"/>
    </row>
    <row r="938" ht="15.75" customHeight="1">
      <c r="C938" s="47"/>
      <c r="F938" s="144"/>
    </row>
    <row r="939" ht="15.75" customHeight="1">
      <c r="C939" s="47"/>
      <c r="F939" s="144"/>
    </row>
    <row r="940" ht="15.75" customHeight="1">
      <c r="C940" s="47"/>
      <c r="F940" s="144"/>
    </row>
    <row r="941" ht="15.75" customHeight="1">
      <c r="C941" s="47"/>
      <c r="F941" s="144"/>
    </row>
    <row r="942" ht="15.75" customHeight="1">
      <c r="C942" s="47"/>
      <c r="F942" s="144"/>
    </row>
    <row r="943" ht="15.75" customHeight="1">
      <c r="C943" s="47"/>
      <c r="F943" s="144"/>
    </row>
    <row r="944" ht="15.75" customHeight="1">
      <c r="C944" s="47"/>
      <c r="F944" s="144"/>
    </row>
    <row r="945" ht="15.75" customHeight="1">
      <c r="C945" s="47"/>
      <c r="F945" s="144"/>
    </row>
    <row r="946" ht="15.75" customHeight="1">
      <c r="C946" s="47"/>
      <c r="F946" s="144"/>
    </row>
    <row r="947" ht="15.75" customHeight="1">
      <c r="C947" s="47"/>
      <c r="F947" s="144"/>
    </row>
    <row r="948" ht="15.75" customHeight="1">
      <c r="C948" s="47"/>
      <c r="F948" s="144"/>
    </row>
    <row r="949" ht="15.75" customHeight="1">
      <c r="C949" s="47"/>
      <c r="F949" s="144"/>
    </row>
    <row r="950" ht="15.75" customHeight="1">
      <c r="C950" s="47"/>
      <c r="F950" s="144"/>
    </row>
    <row r="951" ht="15.75" customHeight="1">
      <c r="C951" s="47"/>
      <c r="F951" s="144"/>
    </row>
    <row r="952" ht="15.75" customHeight="1">
      <c r="C952" s="47"/>
      <c r="F952" s="144"/>
    </row>
    <row r="953" ht="15.75" customHeight="1">
      <c r="C953" s="47"/>
      <c r="F953" s="144"/>
    </row>
    <row r="954" ht="15.75" customHeight="1">
      <c r="C954" s="47"/>
      <c r="F954" s="144"/>
    </row>
    <row r="955" ht="15.75" customHeight="1">
      <c r="C955" s="47"/>
      <c r="F955" s="144"/>
    </row>
    <row r="956" ht="15.75" customHeight="1">
      <c r="C956" s="47"/>
      <c r="F956" s="144"/>
    </row>
    <row r="957" ht="15.75" customHeight="1">
      <c r="C957" s="47"/>
      <c r="F957" s="144"/>
    </row>
    <row r="958" ht="15.75" customHeight="1">
      <c r="C958" s="47"/>
      <c r="F958" s="144"/>
    </row>
    <row r="959" ht="15.75" customHeight="1">
      <c r="C959" s="47"/>
      <c r="F959" s="144"/>
    </row>
    <row r="960" ht="15.75" customHeight="1">
      <c r="C960" s="47"/>
      <c r="F960" s="144"/>
    </row>
    <row r="961" ht="15.75" customHeight="1">
      <c r="C961" s="47"/>
      <c r="F961" s="144"/>
    </row>
    <row r="962" ht="15.75" customHeight="1">
      <c r="C962" s="47"/>
      <c r="F962" s="144"/>
    </row>
    <row r="963" ht="15.75" customHeight="1">
      <c r="C963" s="47"/>
      <c r="F963" s="144"/>
    </row>
    <row r="964" ht="15.75" customHeight="1">
      <c r="C964" s="47"/>
      <c r="F964" s="144"/>
    </row>
    <row r="965" ht="15.75" customHeight="1">
      <c r="C965" s="47"/>
      <c r="F965" s="144"/>
    </row>
    <row r="966" ht="15.75" customHeight="1">
      <c r="C966" s="47"/>
      <c r="F966" s="144"/>
    </row>
    <row r="967" ht="15.75" customHeight="1">
      <c r="C967" s="47"/>
      <c r="F967" s="144"/>
    </row>
    <row r="968" ht="15.75" customHeight="1">
      <c r="C968" s="47"/>
      <c r="F968" s="144"/>
    </row>
    <row r="969" ht="15.75" customHeight="1">
      <c r="C969" s="47"/>
      <c r="F969" s="144"/>
    </row>
    <row r="970" ht="15.75" customHeight="1">
      <c r="C970" s="47"/>
      <c r="F970" s="144"/>
    </row>
    <row r="971" ht="15.75" customHeight="1">
      <c r="C971" s="47"/>
      <c r="F971" s="144"/>
    </row>
    <row r="972" ht="15.75" customHeight="1">
      <c r="C972" s="47"/>
      <c r="F972" s="144"/>
    </row>
    <row r="973" ht="15.75" customHeight="1">
      <c r="C973" s="47"/>
      <c r="F973" s="144"/>
    </row>
    <row r="974" ht="15.75" customHeight="1">
      <c r="C974" s="47"/>
      <c r="F974" s="144"/>
    </row>
    <row r="975" ht="15.75" customHeight="1">
      <c r="C975" s="47"/>
      <c r="F975" s="144"/>
    </row>
    <row r="976" ht="15.75" customHeight="1">
      <c r="C976" s="47"/>
      <c r="F976" s="144"/>
    </row>
    <row r="977" ht="15.75" customHeight="1">
      <c r="C977" s="47"/>
      <c r="F977" s="144"/>
    </row>
    <row r="978" ht="15.75" customHeight="1">
      <c r="C978" s="47"/>
      <c r="F978" s="144"/>
    </row>
    <row r="979" ht="15.75" customHeight="1">
      <c r="C979" s="47"/>
      <c r="F979" s="144"/>
    </row>
    <row r="980" ht="15.75" customHeight="1">
      <c r="C980" s="47"/>
      <c r="F980" s="144"/>
    </row>
    <row r="981" ht="15.75" customHeight="1">
      <c r="C981" s="47"/>
      <c r="F981" s="144"/>
    </row>
    <row r="982" ht="15.75" customHeight="1">
      <c r="C982" s="47"/>
      <c r="F982" s="144"/>
    </row>
    <row r="983" ht="15.75" customHeight="1">
      <c r="C983" s="47"/>
      <c r="F983" s="144"/>
    </row>
    <row r="984" ht="15.75" customHeight="1">
      <c r="C984" s="47"/>
      <c r="F984" s="144"/>
    </row>
    <row r="985" ht="15.75" customHeight="1">
      <c r="C985" s="47"/>
      <c r="F985" s="144"/>
    </row>
    <row r="986" ht="15.75" customHeight="1">
      <c r="C986" s="47"/>
      <c r="F986" s="144"/>
    </row>
    <row r="987" ht="15.75" customHeight="1">
      <c r="C987" s="47"/>
      <c r="F987" s="144"/>
    </row>
    <row r="988" ht="15.75" customHeight="1">
      <c r="C988" s="47"/>
      <c r="F988" s="144"/>
    </row>
    <row r="989" ht="15.75" customHeight="1">
      <c r="C989" s="47"/>
      <c r="F989" s="144"/>
    </row>
    <row r="990" ht="15.75" customHeight="1">
      <c r="C990" s="47"/>
      <c r="F990" s="144"/>
    </row>
    <row r="991" ht="15.75" customHeight="1">
      <c r="C991" s="47"/>
      <c r="F991" s="144"/>
    </row>
    <row r="992" ht="15.75" customHeight="1">
      <c r="C992" s="47"/>
      <c r="F992" s="144"/>
    </row>
    <row r="993" ht="15.75" customHeight="1">
      <c r="C993" s="47"/>
      <c r="F993" s="144"/>
    </row>
    <row r="994" ht="15.75" customHeight="1">
      <c r="C994" s="47"/>
      <c r="F994" s="144"/>
    </row>
    <row r="995" ht="15.75" customHeight="1">
      <c r="C995" s="47"/>
      <c r="F995" s="144"/>
    </row>
    <row r="996" ht="15.75" customHeight="1">
      <c r="C996" s="47"/>
      <c r="F996" s="144"/>
    </row>
    <row r="997" ht="15.75" customHeight="1">
      <c r="C997" s="47"/>
      <c r="F997" s="144"/>
    </row>
    <row r="998" ht="15.75" customHeight="1">
      <c r="C998" s="47"/>
      <c r="F998" s="144"/>
    </row>
    <row r="999" ht="15.75" customHeight="1">
      <c r="C999" s="47"/>
      <c r="F999" s="144"/>
    </row>
    <row r="1000" ht="15.75" customHeight="1">
      <c r="C1000" s="47"/>
      <c r="F1000" s="144"/>
    </row>
    <row r="1001" ht="15.75" customHeight="1">
      <c r="C1001" s="47"/>
      <c r="F1001" s="144"/>
    </row>
    <row r="1002" ht="15.75" customHeight="1">
      <c r="C1002" s="47"/>
      <c r="F1002" s="144"/>
    </row>
    <row r="1003" ht="15.75" customHeight="1">
      <c r="C1003" s="47"/>
      <c r="F1003" s="144"/>
    </row>
    <row r="1004" ht="15.75" customHeight="1">
      <c r="C1004" s="47"/>
      <c r="F1004" s="144"/>
    </row>
    <row r="1005" ht="15.75" customHeight="1">
      <c r="C1005" s="47"/>
      <c r="F1005" s="144"/>
    </row>
    <row r="1006" ht="15.75" customHeight="1">
      <c r="C1006" s="47"/>
      <c r="F1006" s="144"/>
    </row>
    <row r="1007" ht="15.75" customHeight="1">
      <c r="C1007" s="47"/>
      <c r="F1007" s="144"/>
    </row>
    <row r="1008" ht="15.75" customHeight="1">
      <c r="C1008" s="47"/>
      <c r="F1008" s="144"/>
    </row>
    <row r="1009" ht="15.75" customHeight="1">
      <c r="C1009" s="47"/>
      <c r="F1009" s="144"/>
    </row>
    <row r="1010" ht="15.75" customHeight="1">
      <c r="C1010" s="47"/>
      <c r="F1010" s="144"/>
    </row>
    <row r="1011" ht="15.75" customHeight="1">
      <c r="C1011" s="47"/>
      <c r="F1011" s="144"/>
    </row>
    <row r="1012" ht="15.75" customHeight="1">
      <c r="C1012" s="47"/>
      <c r="F1012" s="144"/>
    </row>
    <row r="1013" ht="15.75" customHeight="1">
      <c r="C1013" s="47"/>
      <c r="F1013" s="144"/>
    </row>
    <row r="1014" ht="15.75" customHeight="1">
      <c r="C1014" s="47"/>
      <c r="F1014" s="144"/>
    </row>
    <row r="1015" ht="15.75" customHeight="1">
      <c r="C1015" s="47"/>
      <c r="F1015" s="144"/>
    </row>
    <row r="1016" ht="15.75" customHeight="1">
      <c r="C1016" s="47"/>
      <c r="F1016" s="144"/>
    </row>
    <row r="1017" ht="15.75" customHeight="1">
      <c r="C1017" s="47"/>
      <c r="F1017" s="144"/>
    </row>
    <row r="1018" ht="15.75" customHeight="1">
      <c r="C1018" s="47"/>
      <c r="F1018" s="144"/>
    </row>
    <row r="1019" ht="15.75" customHeight="1">
      <c r="C1019" s="47"/>
      <c r="F1019" s="144"/>
    </row>
    <row r="1020" ht="15.75" customHeight="1">
      <c r="C1020" s="47"/>
      <c r="F1020" s="144"/>
    </row>
    <row r="1021" ht="15.75" customHeight="1">
      <c r="C1021" s="47"/>
      <c r="F1021" s="144"/>
    </row>
    <row r="1022" ht="15.75" customHeight="1">
      <c r="C1022" s="47"/>
      <c r="F1022" s="144"/>
    </row>
    <row r="1023" ht="15.75" customHeight="1">
      <c r="C1023" s="47"/>
      <c r="F1023" s="144"/>
    </row>
  </sheetData>
  <autoFilter ref="$A$8:$J$110"/>
  <mergeCells count="3">
    <mergeCell ref="A1:E5"/>
    <mergeCell ref="D7:E7"/>
    <mergeCell ref="A6:B6"/>
  </mergeCells>
  <hyperlinks>
    <hyperlink display="Articles" location="Equity Resources!A10" ref="G1"/>
    <hyperlink display="Books" location="Equity Resources!A47" ref="G2"/>
    <hyperlink display="Podcasts" location="Equity Resources!A61" ref="G3"/>
    <hyperlink display="Videos" location="Equity Resources!A71" ref="G4"/>
    <hyperlink display="Webinars" location="Equity Resources!A95" ref="G5"/>
    <hyperlink display="Activities &amp; Guides" location="Equity Resources!A98" ref="G6"/>
    <hyperlink r:id="rId1" ref="D11"/>
    <hyperlink r:id="rId2" ref="D14"/>
    <hyperlink r:id="rId3" ref="D28"/>
    <hyperlink r:id="rId4" ref="D33"/>
    <hyperlink r:id="rId5" ref="D44"/>
    <hyperlink r:id="rId6" ref="D47"/>
    <hyperlink r:id="rId7" ref="D48"/>
    <hyperlink r:id="rId8" ref="D49"/>
    <hyperlink r:id="rId9" ref="D50"/>
    <hyperlink r:id="rId10" ref="F50"/>
    <hyperlink r:id="rId11" ref="D51"/>
    <hyperlink r:id="rId12" location="preComment" ref="F51"/>
    <hyperlink r:id="rId13" ref="D52"/>
    <hyperlink r:id="rId14" ref="D53"/>
    <hyperlink r:id="rId15" ref="D54"/>
    <hyperlink r:id="rId16" ref="D55"/>
    <hyperlink r:id="rId17" ref="D57"/>
    <hyperlink r:id="rId18" ref="D58"/>
    <hyperlink r:id="rId19" ref="D59"/>
    <hyperlink r:id="rId20" ref="D60"/>
    <hyperlink r:id="rId21" ref="D61"/>
    <hyperlink r:id="rId22" ref="D62"/>
    <hyperlink r:id="rId23" ref="D63"/>
    <hyperlink r:id="rId24" ref="D64"/>
    <hyperlink r:id="rId25" ref="D65"/>
    <hyperlink r:id="rId26" ref="D68"/>
    <hyperlink r:id="rId27" ref="D71"/>
    <hyperlink r:id="rId28" ref="D72"/>
    <hyperlink r:id="rId29" ref="D73"/>
    <hyperlink r:id="rId30" ref="D75"/>
    <hyperlink r:id="rId31" ref="D77"/>
    <hyperlink r:id="rId32" ref="D80"/>
    <hyperlink r:id="rId33" ref="D82"/>
    <hyperlink r:id="rId34" ref="D83"/>
    <hyperlink r:id="rId35" ref="D84"/>
    <hyperlink r:id="rId36" ref="D85"/>
    <hyperlink r:id="rId37" ref="D86"/>
    <hyperlink r:id="rId38" ref="D88"/>
    <hyperlink r:id="rId39" ref="D89"/>
    <hyperlink r:id="rId40" ref="D92"/>
    <hyperlink r:id="rId41" ref="D93"/>
    <hyperlink r:id="rId42" ref="D94"/>
    <hyperlink r:id="rId43" ref="D95"/>
    <hyperlink r:id="rId44" ref="D96"/>
    <hyperlink r:id="rId45" ref="D97"/>
    <hyperlink r:id="rId46" ref="D98"/>
    <hyperlink r:id="rId47" ref="D101"/>
    <hyperlink r:id="rId48" ref="D102"/>
    <hyperlink r:id="rId49" ref="D105"/>
    <hyperlink r:id="rId50" location="t-95551" ref="D106"/>
    <hyperlink r:id="rId51" ref="D108"/>
    <hyperlink r:id="rId52" ref="D109"/>
    <hyperlink r:id="rId53" ref="D110"/>
    <hyperlink r:id="rId54" ref="D112"/>
    <hyperlink r:id="rId55" ref="D113"/>
    <hyperlink r:id="rId56" ref="D114"/>
    <hyperlink r:id="rId57" ref="D115"/>
    <hyperlink r:id="rId58" ref="D116"/>
    <hyperlink r:id="rId59" ref="F116"/>
    <hyperlink r:id="rId60" ref="D118"/>
    <hyperlink r:id="rId61" ref="D119"/>
    <hyperlink r:id="rId62" ref="D120"/>
  </hyperlinks>
  <drawing r:id="rId6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16.71"/>
    <col customWidth="1" min="2" max="2" width="20.57"/>
    <col customWidth="1" min="3" max="3" width="42.0"/>
    <col customWidth="1" min="4" max="4" width="7.57"/>
    <col customWidth="1" min="5" max="5" width="11.57"/>
    <col customWidth="1" min="6" max="6" width="31.57"/>
    <col customWidth="1" min="7" max="7" width="28.71"/>
    <col customWidth="1" min="8" max="8" width="17.0"/>
    <col customWidth="1" min="9" max="9" width="24.43"/>
    <col customWidth="1" min="10" max="10" width="27.71"/>
  </cols>
  <sheetData>
    <row r="1" ht="12.0" customHeight="1">
      <c r="A1" s="16" t="s">
        <v>269</v>
      </c>
      <c r="F1" s="2" t="s">
        <v>1</v>
      </c>
      <c r="G1" s="3" t="s">
        <v>2</v>
      </c>
      <c r="H1" s="4"/>
      <c r="I1" s="5"/>
      <c r="J1" s="6"/>
    </row>
    <row r="2" ht="15.75" customHeight="1">
      <c r="F2" s="7"/>
      <c r="G2" s="8" t="s">
        <v>3</v>
      </c>
      <c r="H2" s="4"/>
      <c r="I2" s="5"/>
      <c r="J2" s="6"/>
    </row>
    <row r="3" ht="15.75" customHeight="1">
      <c r="F3" s="9"/>
      <c r="G3" s="10" t="s">
        <v>4</v>
      </c>
      <c r="H3" s="4"/>
      <c r="I3" s="11"/>
      <c r="J3" s="12"/>
    </row>
    <row r="4" ht="15.75" customHeight="1">
      <c r="F4" s="9"/>
      <c r="G4" s="10" t="s">
        <v>5</v>
      </c>
      <c r="H4" s="4"/>
      <c r="I4" s="11"/>
      <c r="J4" s="12"/>
    </row>
    <row r="5" ht="15.75" customHeight="1">
      <c r="F5" s="13" t="s">
        <v>6</v>
      </c>
      <c r="G5" s="8" t="s">
        <v>7</v>
      </c>
      <c r="H5" s="11"/>
      <c r="I5" s="11"/>
      <c r="J5" s="14"/>
    </row>
    <row r="6" ht="15.75" customHeight="1">
      <c r="A6" s="16"/>
      <c r="B6" s="16"/>
      <c r="C6" s="16"/>
      <c r="D6" s="16"/>
      <c r="E6" s="16"/>
      <c r="F6" s="9"/>
      <c r="G6" s="17" t="s">
        <v>9</v>
      </c>
      <c r="H6" s="11"/>
      <c r="I6" s="11"/>
      <c r="J6" s="18"/>
    </row>
    <row r="7" ht="29.25" customHeight="1">
      <c r="A7" s="19" t="s">
        <v>10</v>
      </c>
      <c r="B7" s="19" t="s">
        <v>270</v>
      </c>
      <c r="C7" s="19" t="s">
        <v>12</v>
      </c>
      <c r="D7" s="20" t="s">
        <v>13</v>
      </c>
      <c r="F7" s="21" t="s">
        <v>14</v>
      </c>
      <c r="G7" s="22" t="s">
        <v>15</v>
      </c>
      <c r="H7" s="22" t="s">
        <v>16</v>
      </c>
      <c r="I7" s="23"/>
      <c r="J7" s="24"/>
    </row>
    <row r="8" ht="10.5" customHeight="1">
      <c r="A8" s="25"/>
      <c r="B8" s="25"/>
      <c r="C8" s="25"/>
      <c r="D8" s="26"/>
      <c r="E8" s="27"/>
      <c r="F8" s="28"/>
      <c r="G8" s="26"/>
      <c r="H8" s="26"/>
      <c r="I8" s="26"/>
      <c r="J8" s="26"/>
    </row>
    <row r="9" ht="6.0" customHeight="1">
      <c r="A9" s="29"/>
      <c r="B9" s="29"/>
      <c r="C9" s="30"/>
      <c r="D9" s="31"/>
      <c r="E9" s="32"/>
      <c r="F9" s="33"/>
      <c r="G9" s="34"/>
      <c r="H9" s="35"/>
      <c r="I9" s="35"/>
      <c r="J9" s="36"/>
    </row>
    <row r="10" ht="15.75" customHeight="1">
      <c r="A10" s="37" t="s">
        <v>17</v>
      </c>
      <c r="B10" s="38" t="s">
        <v>271</v>
      </c>
      <c r="C10" s="39" t="s">
        <v>19</v>
      </c>
      <c r="D10" s="40" t="s">
        <v>13</v>
      </c>
      <c r="E10" s="41"/>
      <c r="F10" s="42" t="s">
        <v>20</v>
      </c>
      <c r="G10" s="43">
        <v>2018.0</v>
      </c>
      <c r="H10" s="44" t="s">
        <v>21</v>
      </c>
      <c r="I10" s="45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ht="15.75" customHeight="1">
      <c r="A11" s="37" t="s">
        <v>17</v>
      </c>
      <c r="B11" s="38" t="s">
        <v>272</v>
      </c>
      <c r="C11" s="39" t="s">
        <v>22</v>
      </c>
      <c r="D11" s="40" t="s">
        <v>13</v>
      </c>
      <c r="E11" s="41"/>
      <c r="F11" s="42" t="s">
        <v>23</v>
      </c>
      <c r="G11" s="43">
        <v>2019.0</v>
      </c>
      <c r="H11" s="44" t="s">
        <v>21</v>
      </c>
      <c r="I11" s="45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ht="6.0" customHeight="1">
      <c r="A12" s="92"/>
      <c r="B12" s="92"/>
      <c r="C12" s="92"/>
      <c r="D12" s="93"/>
      <c r="E12" s="94"/>
      <c r="F12" s="95"/>
      <c r="G12" s="96"/>
      <c r="H12" s="97"/>
      <c r="I12" s="35"/>
      <c r="J12" s="36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ht="15.75" customHeight="1">
      <c r="A13" s="38" t="s">
        <v>128</v>
      </c>
      <c r="B13" s="38" t="s">
        <v>273</v>
      </c>
      <c r="C13" s="39" t="s">
        <v>274</v>
      </c>
      <c r="D13" s="40" t="s">
        <v>13</v>
      </c>
      <c r="E13" s="98"/>
      <c r="F13" s="42" t="s">
        <v>275</v>
      </c>
      <c r="G13" s="43">
        <v>2019.0</v>
      </c>
      <c r="H13" s="99">
        <v>30.0</v>
      </c>
      <c r="I13" s="45"/>
      <c r="J13" s="100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ht="15.75" customHeight="1">
      <c r="A14" s="38" t="s">
        <v>128</v>
      </c>
      <c r="B14" s="38" t="s">
        <v>273</v>
      </c>
      <c r="C14" s="39" t="s">
        <v>276</v>
      </c>
      <c r="D14" s="40" t="s">
        <v>13</v>
      </c>
      <c r="E14" s="98"/>
      <c r="F14" s="42" t="s">
        <v>275</v>
      </c>
      <c r="G14" s="43">
        <v>2014.0</v>
      </c>
      <c r="H14" s="99">
        <v>30.0</v>
      </c>
      <c r="I14" s="45"/>
      <c r="J14" s="100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ht="15.75" customHeight="1">
      <c r="A15" s="38" t="s">
        <v>128</v>
      </c>
      <c r="B15" s="38" t="s">
        <v>273</v>
      </c>
      <c r="C15" s="39" t="s">
        <v>277</v>
      </c>
      <c r="D15" s="40" t="s">
        <v>13</v>
      </c>
      <c r="E15" s="98"/>
      <c r="F15" s="42" t="s">
        <v>275</v>
      </c>
      <c r="G15" s="43">
        <v>2009.0</v>
      </c>
      <c r="H15" s="99">
        <v>29.0</v>
      </c>
      <c r="I15" s="45"/>
      <c r="J15" s="100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ht="6.0" customHeight="1">
      <c r="A16" s="92"/>
      <c r="B16" s="92"/>
      <c r="C16" s="109"/>
      <c r="D16" s="93"/>
      <c r="E16" s="94"/>
      <c r="F16" s="95"/>
      <c r="G16" s="96"/>
      <c r="H16" s="97"/>
      <c r="I16" s="35"/>
      <c r="J16" s="36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ht="15.75" customHeight="1">
      <c r="A17" s="38" t="s">
        <v>157</v>
      </c>
      <c r="B17" s="104"/>
      <c r="C17" s="104"/>
      <c r="D17" s="145"/>
      <c r="E17" s="110"/>
      <c r="F17" s="106"/>
      <c r="G17" s="107"/>
      <c r="H17" s="44"/>
      <c r="I17" s="45"/>
      <c r="J17" s="111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ht="6.0" customHeight="1">
      <c r="A18" s="92"/>
      <c r="B18" s="92"/>
      <c r="C18" s="109"/>
      <c r="D18" s="93"/>
      <c r="E18" s="94"/>
      <c r="F18" s="95"/>
      <c r="G18" s="96"/>
      <c r="H18" s="97"/>
      <c r="I18" s="35"/>
      <c r="J18" s="36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ht="15.0" customHeight="1">
      <c r="A19" s="72" t="s">
        <v>179</v>
      </c>
      <c r="B19" s="37" t="s">
        <v>278</v>
      </c>
      <c r="C19" s="72" t="s">
        <v>234</v>
      </c>
      <c r="D19" s="115" t="str">
        <f>HYPERLINK("https://www.ted.com/talks/janet_stovall_how_to_get_serious_about_diversity_and_inclusion_in_the_workplace","Link")</f>
        <v>Link</v>
      </c>
      <c r="E19" s="116"/>
      <c r="F19" s="113" t="s">
        <v>235</v>
      </c>
      <c r="G19" s="114">
        <v>2018.0</v>
      </c>
      <c r="H19" s="117" t="s">
        <v>21</v>
      </c>
      <c r="I19" s="118"/>
      <c r="J19" s="66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ht="15.0" customHeight="1">
      <c r="A20" s="72" t="s">
        <v>179</v>
      </c>
      <c r="B20" s="37" t="s">
        <v>273</v>
      </c>
      <c r="C20" s="72" t="s">
        <v>279</v>
      </c>
      <c r="D20" s="119" t="s">
        <v>13</v>
      </c>
      <c r="E20" s="116"/>
      <c r="F20" s="113" t="s">
        <v>280</v>
      </c>
      <c r="G20" s="114">
        <v>2009.0</v>
      </c>
      <c r="H20" s="117" t="s">
        <v>21</v>
      </c>
      <c r="I20" s="118"/>
      <c r="J20" s="69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ht="6.0" customHeight="1">
      <c r="A21" s="29"/>
      <c r="B21" s="29"/>
      <c r="C21" s="30"/>
      <c r="D21" s="31"/>
      <c r="E21" s="32"/>
      <c r="F21" s="33"/>
      <c r="G21" s="34"/>
      <c r="H21" s="35"/>
      <c r="I21" s="35"/>
      <c r="J21" s="36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ht="15.75" customHeight="1">
      <c r="A22" s="131" t="s">
        <v>243</v>
      </c>
      <c r="B22" s="131" t="s">
        <v>281</v>
      </c>
      <c r="C22" s="72" t="s">
        <v>245</v>
      </c>
      <c r="D22" s="132" t="s">
        <v>13</v>
      </c>
      <c r="E22" s="131"/>
      <c r="F22" s="133" t="s">
        <v>198</v>
      </c>
      <c r="G22" s="134">
        <v>2021.0</v>
      </c>
      <c r="H22" s="134" t="s">
        <v>21</v>
      </c>
    </row>
    <row r="23" ht="15.75" customHeight="1">
      <c r="A23" s="135" t="s">
        <v>243</v>
      </c>
      <c r="B23" s="135" t="s">
        <v>282</v>
      </c>
      <c r="C23" s="135" t="s">
        <v>246</v>
      </c>
      <c r="D23" s="136" t="s">
        <v>13</v>
      </c>
      <c r="E23" s="137"/>
      <c r="F23" s="138" t="s">
        <v>198</v>
      </c>
      <c r="G23" s="139">
        <v>2020.0</v>
      </c>
      <c r="H23" s="140" t="s">
        <v>21</v>
      </c>
    </row>
    <row r="24" ht="15.75" customHeight="1">
      <c r="A24" s="135" t="s">
        <v>243</v>
      </c>
      <c r="B24" s="135" t="s">
        <v>282</v>
      </c>
      <c r="C24" s="135" t="s">
        <v>247</v>
      </c>
      <c r="D24" s="136" t="s">
        <v>13</v>
      </c>
      <c r="E24" s="137"/>
      <c r="F24" s="138" t="s">
        <v>248</v>
      </c>
      <c r="G24" s="139">
        <v>2019.0</v>
      </c>
      <c r="H24" s="140" t="s">
        <v>21</v>
      </c>
    </row>
    <row r="25" ht="6.0" customHeight="1">
      <c r="A25" s="29"/>
      <c r="B25" s="29"/>
      <c r="C25" s="30"/>
      <c r="D25" s="31"/>
      <c r="E25" s="32"/>
      <c r="F25" s="33"/>
      <c r="G25" s="34"/>
      <c r="H25" s="35"/>
      <c r="I25" s="35"/>
      <c r="J25" s="36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ht="15.75" customHeight="1">
      <c r="A26" s="131" t="s">
        <v>249</v>
      </c>
      <c r="B26" s="131" t="s">
        <v>256</v>
      </c>
      <c r="C26" s="72" t="s">
        <v>257</v>
      </c>
      <c r="D26" s="132" t="s">
        <v>13</v>
      </c>
      <c r="E26" s="131"/>
      <c r="F26" s="133" t="s">
        <v>258</v>
      </c>
      <c r="G26" s="134">
        <v>2017.0</v>
      </c>
      <c r="H26" s="134" t="s">
        <v>21</v>
      </c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</row>
    <row r="27" ht="6.0" customHeight="1">
      <c r="A27" s="92"/>
      <c r="B27" s="92"/>
      <c r="C27" s="109"/>
      <c r="D27" s="93"/>
      <c r="E27" s="94"/>
      <c r="F27" s="95"/>
      <c r="G27" s="96"/>
      <c r="H27" s="97"/>
      <c r="I27" s="97"/>
      <c r="J27" s="14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</row>
    <row r="28" ht="15.75" customHeight="1">
      <c r="A28" s="131" t="s">
        <v>261</v>
      </c>
      <c r="B28" s="131" t="s">
        <v>18</v>
      </c>
      <c r="C28" s="72" t="s">
        <v>262</v>
      </c>
      <c r="D28" s="132" t="s">
        <v>13</v>
      </c>
      <c r="E28" s="131"/>
      <c r="F28" s="133" t="s">
        <v>263</v>
      </c>
      <c r="G28" s="134" t="s">
        <v>254</v>
      </c>
      <c r="H28" s="134" t="s">
        <v>21</v>
      </c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</row>
    <row r="29" ht="15.75" customHeight="1">
      <c r="A29" s="131" t="s">
        <v>261</v>
      </c>
      <c r="B29" s="131" t="s">
        <v>264</v>
      </c>
      <c r="C29" s="72" t="s">
        <v>265</v>
      </c>
      <c r="D29" s="132" t="s">
        <v>13</v>
      </c>
      <c r="E29" s="131"/>
      <c r="F29" s="133" t="s">
        <v>266</v>
      </c>
      <c r="G29" s="134">
        <v>2020.0</v>
      </c>
      <c r="H29" s="134" t="s">
        <v>21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30" ht="15.75" customHeight="1">
      <c r="A30" s="131"/>
      <c r="B30" s="131"/>
      <c r="C30" s="72"/>
      <c r="D30" s="131"/>
      <c r="E30" s="131"/>
      <c r="F30" s="133"/>
      <c r="G30" s="134"/>
      <c r="H30" s="134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</row>
    <row r="31" ht="15.75" customHeight="1">
      <c r="A31" s="131"/>
      <c r="B31" s="131"/>
      <c r="C31" s="72"/>
      <c r="D31" s="131"/>
      <c r="E31" s="131"/>
      <c r="F31" s="133"/>
      <c r="G31" s="134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</row>
    <row r="32" ht="15.75" customHeight="1">
      <c r="A32" s="131"/>
      <c r="B32" s="131"/>
      <c r="C32" s="72"/>
      <c r="D32" s="131"/>
      <c r="E32" s="131"/>
      <c r="F32" s="133"/>
      <c r="G32" s="134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</row>
    <row r="33" ht="15.75" customHeight="1">
      <c r="A33" s="131"/>
      <c r="B33" s="131"/>
      <c r="C33" s="72"/>
      <c r="D33" s="131"/>
      <c r="E33" s="131"/>
      <c r="F33" s="133"/>
      <c r="G33" s="134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</row>
    <row r="34" ht="15.75" customHeight="1">
      <c r="A34" s="131"/>
      <c r="B34" s="131"/>
      <c r="C34" s="72"/>
      <c r="D34" s="131"/>
      <c r="E34" s="131"/>
      <c r="F34" s="133"/>
      <c r="G34" s="134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</row>
    <row r="35" ht="15.75" customHeight="1">
      <c r="A35" s="131"/>
      <c r="B35" s="131"/>
      <c r="C35" s="72"/>
      <c r="D35" s="131"/>
      <c r="E35" s="131"/>
      <c r="F35" s="133"/>
      <c r="G35" s="134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</row>
    <row r="36" ht="15.75" customHeight="1">
      <c r="A36" s="131"/>
      <c r="B36" s="131"/>
      <c r="C36" s="72"/>
      <c r="D36" s="131"/>
      <c r="E36" s="131"/>
      <c r="F36" s="133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</row>
    <row r="37" ht="15.75" customHeight="1">
      <c r="A37" s="131"/>
      <c r="B37" s="131"/>
      <c r="C37" s="72"/>
      <c r="D37" s="131"/>
      <c r="E37" s="131"/>
      <c r="F37" s="133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</row>
    <row r="38" ht="15.75" customHeight="1">
      <c r="A38" s="131"/>
      <c r="B38" s="131"/>
      <c r="C38" s="72"/>
      <c r="D38" s="131"/>
      <c r="E38" s="131"/>
      <c r="F38" s="133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</row>
    <row r="39" ht="15.75" customHeight="1">
      <c r="A39" s="131"/>
      <c r="B39" s="131"/>
      <c r="C39" s="72"/>
      <c r="D39" s="131"/>
      <c r="E39" s="131"/>
      <c r="F39" s="133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</row>
    <row r="40" ht="15.75" customHeight="1">
      <c r="A40" s="131"/>
      <c r="B40" s="131"/>
      <c r="C40" s="72"/>
      <c r="D40" s="131"/>
      <c r="E40" s="131"/>
      <c r="F40" s="133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</row>
    <row r="41" ht="15.75" customHeight="1">
      <c r="A41" s="131"/>
      <c r="B41" s="131"/>
      <c r="C41" s="72"/>
      <c r="D41" s="131"/>
      <c r="E41" s="131"/>
      <c r="F41" s="133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</row>
    <row r="42" ht="15.75" customHeight="1">
      <c r="A42" s="131"/>
      <c r="B42" s="131"/>
      <c r="C42" s="72"/>
      <c r="D42" s="131"/>
      <c r="E42" s="131"/>
      <c r="F42" s="133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</row>
    <row r="43" ht="15.75" customHeight="1">
      <c r="A43" s="131"/>
      <c r="B43" s="131"/>
      <c r="C43" s="72"/>
      <c r="D43" s="131"/>
      <c r="E43" s="131"/>
      <c r="F43" s="133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</row>
    <row r="44" ht="15.75" customHeight="1">
      <c r="A44" s="131"/>
      <c r="B44" s="131"/>
      <c r="C44" s="72"/>
      <c r="D44" s="131"/>
      <c r="E44" s="131"/>
      <c r="F44" s="133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</row>
    <row r="45" ht="15.75" customHeight="1">
      <c r="A45" s="131"/>
      <c r="B45" s="131"/>
      <c r="C45" s="72"/>
      <c r="D45" s="131"/>
      <c r="E45" s="131"/>
      <c r="F45" s="133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</row>
    <row r="46" ht="15.75" customHeight="1">
      <c r="A46" s="131"/>
      <c r="B46" s="131"/>
      <c r="C46" s="72"/>
      <c r="D46" s="131"/>
      <c r="E46" s="131"/>
      <c r="F46" s="133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</row>
    <row r="47" ht="15.75" customHeight="1">
      <c r="A47" s="131"/>
      <c r="B47" s="131"/>
      <c r="C47" s="72"/>
      <c r="D47" s="131"/>
      <c r="E47" s="131"/>
      <c r="F47" s="133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</row>
    <row r="48" ht="15.75" customHeight="1">
      <c r="A48" s="131"/>
      <c r="B48" s="131"/>
      <c r="C48" s="72"/>
      <c r="D48" s="131"/>
      <c r="E48" s="131"/>
      <c r="F48" s="133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</row>
    <row r="49" ht="15.75" customHeight="1">
      <c r="A49" s="131"/>
      <c r="B49" s="131"/>
      <c r="C49" s="72"/>
      <c r="D49" s="131"/>
      <c r="E49" s="131"/>
      <c r="F49" s="133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</row>
    <row r="50" ht="15.75" customHeight="1">
      <c r="A50" s="131"/>
      <c r="B50" s="131"/>
      <c r="C50" s="72"/>
      <c r="D50" s="131"/>
      <c r="E50" s="131"/>
      <c r="F50" s="133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</row>
    <row r="51" ht="15.75" customHeight="1">
      <c r="A51" s="131"/>
      <c r="B51" s="131"/>
      <c r="C51" s="72"/>
      <c r="D51" s="131"/>
      <c r="E51" s="131"/>
      <c r="F51" s="133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</row>
    <row r="52" ht="15.75" customHeight="1">
      <c r="A52" s="131"/>
      <c r="B52" s="131"/>
      <c r="C52" s="72"/>
      <c r="D52" s="131"/>
      <c r="E52" s="131"/>
      <c r="F52" s="133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</row>
    <row r="53" ht="15.75" customHeight="1">
      <c r="A53" s="131"/>
      <c r="B53" s="131"/>
      <c r="C53" s="72"/>
      <c r="D53" s="131"/>
      <c r="E53" s="131"/>
      <c r="F53" s="133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</row>
    <row r="54" ht="15.75" customHeight="1">
      <c r="A54" s="131"/>
      <c r="B54" s="131"/>
      <c r="C54" s="72"/>
      <c r="D54" s="131"/>
      <c r="E54" s="131"/>
      <c r="F54" s="133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</row>
    <row r="55" ht="15.75" customHeight="1">
      <c r="A55" s="131"/>
      <c r="B55" s="131"/>
      <c r="C55" s="72"/>
      <c r="D55" s="131"/>
      <c r="E55" s="131"/>
      <c r="F55" s="133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</row>
    <row r="56" ht="15.75" customHeight="1">
      <c r="A56" s="131"/>
      <c r="B56" s="131"/>
      <c r="C56" s="72"/>
      <c r="D56" s="131"/>
      <c r="E56" s="131"/>
      <c r="F56" s="133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</row>
    <row r="57" ht="15.75" customHeight="1">
      <c r="A57" s="131"/>
      <c r="B57" s="131"/>
      <c r="C57" s="72"/>
      <c r="D57" s="131"/>
      <c r="E57" s="131"/>
      <c r="F57" s="133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</row>
    <row r="58" ht="15.75" customHeight="1">
      <c r="A58" s="131"/>
      <c r="B58" s="131"/>
      <c r="C58" s="72"/>
      <c r="D58" s="131"/>
      <c r="E58" s="131"/>
      <c r="F58" s="133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</row>
    <row r="59" ht="15.75" customHeight="1">
      <c r="A59" s="131"/>
      <c r="B59" s="131"/>
      <c r="C59" s="72"/>
      <c r="D59" s="131"/>
      <c r="E59" s="131"/>
      <c r="F59" s="133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</row>
    <row r="60" ht="15.75" customHeight="1">
      <c r="A60" s="131"/>
      <c r="B60" s="131"/>
      <c r="C60" s="72"/>
      <c r="D60" s="131"/>
      <c r="E60" s="131"/>
      <c r="F60" s="133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</row>
    <row r="61" ht="15.75" customHeight="1">
      <c r="A61" s="131"/>
      <c r="B61" s="131"/>
      <c r="C61" s="72"/>
      <c r="D61" s="131"/>
      <c r="E61" s="131"/>
      <c r="F61" s="133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</row>
    <row r="62" ht="15.75" customHeight="1">
      <c r="A62" s="131"/>
      <c r="B62" s="131"/>
      <c r="C62" s="72"/>
      <c r="D62" s="131"/>
      <c r="E62" s="131"/>
      <c r="F62" s="133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</row>
    <row r="63" ht="15.75" customHeight="1">
      <c r="A63" s="131"/>
      <c r="B63" s="131"/>
      <c r="C63" s="72"/>
      <c r="D63" s="131"/>
      <c r="E63" s="131"/>
      <c r="F63" s="133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</row>
    <row r="64" ht="15.75" customHeight="1">
      <c r="A64" s="131"/>
      <c r="B64" s="131"/>
      <c r="C64" s="72"/>
      <c r="D64" s="131"/>
      <c r="E64" s="131"/>
      <c r="F64" s="133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</row>
    <row r="65" ht="15.75" customHeight="1">
      <c r="A65" s="131"/>
      <c r="B65" s="131"/>
      <c r="C65" s="72"/>
      <c r="D65" s="131"/>
      <c r="E65" s="131"/>
      <c r="F65" s="133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</row>
    <row r="66" ht="15.75" customHeight="1">
      <c r="A66" s="131"/>
      <c r="B66" s="131"/>
      <c r="C66" s="72"/>
      <c r="D66" s="131"/>
      <c r="E66" s="131"/>
      <c r="F66" s="133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</row>
    <row r="67" ht="15.75" customHeight="1">
      <c r="A67" s="131"/>
      <c r="B67" s="131"/>
      <c r="C67" s="72"/>
      <c r="D67" s="131"/>
      <c r="E67" s="131"/>
      <c r="F67" s="133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</row>
    <row r="68" ht="15.75" customHeight="1">
      <c r="A68" s="131"/>
      <c r="B68" s="131"/>
      <c r="C68" s="72"/>
      <c r="D68" s="131"/>
      <c r="E68" s="131"/>
      <c r="F68" s="133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</row>
    <row r="69" ht="15.75" customHeight="1">
      <c r="A69" s="131"/>
      <c r="B69" s="131"/>
      <c r="C69" s="72"/>
      <c r="D69" s="131"/>
      <c r="E69" s="131"/>
      <c r="F69" s="133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</row>
    <row r="70" ht="15.75" customHeight="1">
      <c r="A70" s="131"/>
      <c r="B70" s="131"/>
      <c r="C70" s="72"/>
      <c r="D70" s="131"/>
      <c r="E70" s="131"/>
      <c r="F70" s="133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</row>
    <row r="71" ht="15.75" customHeight="1">
      <c r="A71" s="131"/>
      <c r="B71" s="131"/>
      <c r="C71" s="72"/>
      <c r="D71" s="131"/>
      <c r="E71" s="131"/>
      <c r="F71" s="133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</row>
    <row r="72" ht="15.75" customHeight="1">
      <c r="A72" s="131"/>
      <c r="B72" s="131"/>
      <c r="C72" s="72"/>
      <c r="D72" s="131"/>
      <c r="E72" s="131"/>
      <c r="F72" s="133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</row>
    <row r="73" ht="15.75" customHeight="1">
      <c r="A73" s="131"/>
      <c r="B73" s="131"/>
      <c r="C73" s="72"/>
      <c r="D73" s="131"/>
      <c r="E73" s="131"/>
      <c r="F73" s="133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</row>
    <row r="74" ht="15.75" customHeight="1">
      <c r="A74" s="131"/>
      <c r="B74" s="131"/>
      <c r="C74" s="72"/>
      <c r="D74" s="131"/>
      <c r="E74" s="131"/>
      <c r="F74" s="133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</row>
    <row r="75" ht="15.75" customHeight="1">
      <c r="A75" s="131"/>
      <c r="B75" s="131"/>
      <c r="C75" s="72"/>
      <c r="D75" s="131"/>
      <c r="E75" s="131"/>
      <c r="F75" s="133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</row>
    <row r="76" ht="15.75" customHeight="1">
      <c r="A76" s="131"/>
      <c r="B76" s="131"/>
      <c r="C76" s="72"/>
      <c r="D76" s="131"/>
      <c r="E76" s="131"/>
      <c r="F76" s="133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</row>
    <row r="77" ht="15.75" customHeight="1">
      <c r="A77" s="131"/>
      <c r="B77" s="131"/>
      <c r="C77" s="72"/>
      <c r="D77" s="131"/>
      <c r="E77" s="131"/>
      <c r="F77" s="133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</row>
    <row r="78" ht="15.75" customHeight="1">
      <c r="A78" s="131"/>
      <c r="B78" s="131"/>
      <c r="C78" s="72"/>
      <c r="D78" s="131"/>
      <c r="E78" s="131"/>
      <c r="F78" s="133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</row>
    <row r="79" ht="15.75" customHeight="1">
      <c r="A79" s="131"/>
      <c r="B79" s="131"/>
      <c r="C79" s="72"/>
      <c r="D79" s="131"/>
      <c r="E79" s="131"/>
      <c r="F79" s="133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</row>
    <row r="80" ht="15.75" customHeight="1">
      <c r="A80" s="131"/>
      <c r="B80" s="131"/>
      <c r="C80" s="72"/>
      <c r="D80" s="131"/>
      <c r="E80" s="131"/>
      <c r="F80" s="133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</row>
    <row r="81" ht="15.75" customHeight="1">
      <c r="A81" s="131"/>
      <c r="B81" s="131"/>
      <c r="C81" s="72"/>
      <c r="D81" s="131"/>
      <c r="E81" s="131"/>
      <c r="F81" s="133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</row>
    <row r="82" ht="15.75" customHeight="1">
      <c r="C82" s="47"/>
      <c r="F82" s="144"/>
    </row>
    <row r="83" ht="15.75" customHeight="1">
      <c r="C83" s="47"/>
      <c r="F83" s="144"/>
    </row>
    <row r="84" ht="15.75" customHeight="1">
      <c r="C84" s="47"/>
      <c r="F84" s="144"/>
    </row>
    <row r="85" ht="15.75" customHeight="1">
      <c r="C85" s="47"/>
      <c r="F85" s="144"/>
    </row>
    <row r="86" ht="15.75" customHeight="1">
      <c r="C86" s="47"/>
      <c r="F86" s="144"/>
    </row>
    <row r="87" ht="15.75" customHeight="1">
      <c r="C87" s="47"/>
      <c r="F87" s="144"/>
    </row>
    <row r="88" ht="15.75" customHeight="1">
      <c r="C88" s="47"/>
      <c r="F88" s="144"/>
    </row>
    <row r="89" ht="15.75" customHeight="1">
      <c r="C89" s="47"/>
      <c r="F89" s="144"/>
    </row>
    <row r="90" ht="15.75" customHeight="1">
      <c r="C90" s="47"/>
      <c r="F90" s="144"/>
    </row>
    <row r="91" ht="15.75" customHeight="1">
      <c r="C91" s="47"/>
      <c r="F91" s="144"/>
    </row>
    <row r="92" ht="15.75" customHeight="1">
      <c r="C92" s="47"/>
      <c r="F92" s="144"/>
    </row>
    <row r="93" ht="15.75" customHeight="1">
      <c r="C93" s="47"/>
      <c r="F93" s="144"/>
    </row>
    <row r="94" ht="15.75" customHeight="1">
      <c r="C94" s="47"/>
      <c r="F94" s="144"/>
    </row>
    <row r="95" ht="15.75" customHeight="1">
      <c r="C95" s="47"/>
      <c r="F95" s="144"/>
    </row>
    <row r="96" ht="15.75" customHeight="1">
      <c r="C96" s="47"/>
      <c r="F96" s="144"/>
    </row>
    <row r="97" ht="15.75" customHeight="1">
      <c r="C97" s="47"/>
      <c r="F97" s="144"/>
    </row>
    <row r="98" ht="15.75" customHeight="1">
      <c r="C98" s="47"/>
      <c r="F98" s="144"/>
    </row>
    <row r="99" ht="15.75" customHeight="1">
      <c r="C99" s="47"/>
      <c r="F99" s="144"/>
    </row>
    <row r="100" ht="15.75" customHeight="1">
      <c r="C100" s="47"/>
      <c r="F100" s="144"/>
    </row>
    <row r="101" ht="15.75" customHeight="1">
      <c r="C101" s="47"/>
      <c r="F101" s="144"/>
    </row>
    <row r="102" ht="15.75" customHeight="1">
      <c r="C102" s="47"/>
      <c r="F102" s="144"/>
    </row>
    <row r="103" ht="15.75" customHeight="1">
      <c r="C103" s="47"/>
      <c r="F103" s="144"/>
    </row>
    <row r="104" ht="15.75" customHeight="1">
      <c r="C104" s="47"/>
      <c r="F104" s="144"/>
    </row>
    <row r="105" ht="15.75" customHeight="1">
      <c r="C105" s="47"/>
      <c r="F105" s="144"/>
    </row>
    <row r="106" ht="15.75" customHeight="1">
      <c r="C106" s="47"/>
      <c r="F106" s="144"/>
    </row>
    <row r="107" ht="15.75" customHeight="1">
      <c r="C107" s="47"/>
      <c r="F107" s="144"/>
    </row>
    <row r="108" ht="15.75" customHeight="1">
      <c r="C108" s="47"/>
      <c r="F108" s="144"/>
    </row>
    <row r="109" ht="15.75" customHeight="1">
      <c r="C109" s="47"/>
      <c r="F109" s="144"/>
    </row>
    <row r="110" ht="15.75" customHeight="1">
      <c r="C110" s="47"/>
      <c r="F110" s="144"/>
    </row>
    <row r="111" ht="15.75" customHeight="1">
      <c r="C111" s="47"/>
      <c r="F111" s="144"/>
    </row>
    <row r="112" ht="15.75" customHeight="1">
      <c r="C112" s="47"/>
      <c r="F112" s="144"/>
    </row>
    <row r="113" ht="15.75" customHeight="1">
      <c r="C113" s="47"/>
      <c r="F113" s="144"/>
    </row>
    <row r="114" ht="15.75" customHeight="1">
      <c r="C114" s="47"/>
      <c r="F114" s="144"/>
    </row>
    <row r="115" ht="15.75" customHeight="1">
      <c r="C115" s="47"/>
      <c r="F115" s="144"/>
    </row>
    <row r="116" ht="15.75" customHeight="1">
      <c r="C116" s="47"/>
      <c r="F116" s="144"/>
    </row>
    <row r="117" ht="15.75" customHeight="1">
      <c r="C117" s="47"/>
      <c r="F117" s="144"/>
    </row>
    <row r="118" ht="15.75" customHeight="1">
      <c r="C118" s="47"/>
      <c r="F118" s="144"/>
    </row>
    <row r="119" ht="15.75" customHeight="1">
      <c r="C119" s="47"/>
      <c r="F119" s="144"/>
    </row>
    <row r="120" ht="15.75" customHeight="1">
      <c r="C120" s="47"/>
      <c r="F120" s="144"/>
    </row>
    <row r="121" ht="15.75" customHeight="1">
      <c r="C121" s="47"/>
      <c r="F121" s="144"/>
    </row>
    <row r="122" ht="15.75" customHeight="1">
      <c r="C122" s="47"/>
      <c r="F122" s="144"/>
    </row>
    <row r="123" ht="15.75" customHeight="1">
      <c r="C123" s="47"/>
      <c r="F123" s="144"/>
    </row>
    <row r="124" ht="15.75" customHeight="1">
      <c r="C124" s="47"/>
      <c r="F124" s="144"/>
    </row>
    <row r="125" ht="15.75" customHeight="1">
      <c r="C125" s="47"/>
      <c r="F125" s="144"/>
    </row>
    <row r="126" ht="15.75" customHeight="1">
      <c r="C126" s="47"/>
      <c r="F126" s="144"/>
    </row>
    <row r="127" ht="15.75" customHeight="1">
      <c r="C127" s="47"/>
      <c r="F127" s="144"/>
    </row>
    <row r="128" ht="15.75" customHeight="1">
      <c r="C128" s="47"/>
      <c r="F128" s="144"/>
    </row>
    <row r="129" ht="15.75" customHeight="1">
      <c r="C129" s="47"/>
      <c r="F129" s="144"/>
    </row>
    <row r="130" ht="15.75" customHeight="1">
      <c r="C130" s="47"/>
      <c r="F130" s="144"/>
    </row>
    <row r="131" ht="15.75" customHeight="1">
      <c r="C131" s="47"/>
      <c r="F131" s="144"/>
    </row>
    <row r="132" ht="15.75" customHeight="1">
      <c r="C132" s="47"/>
      <c r="F132" s="144"/>
    </row>
    <row r="133" ht="15.75" customHeight="1">
      <c r="C133" s="47"/>
      <c r="F133" s="144"/>
    </row>
    <row r="134" ht="15.75" customHeight="1">
      <c r="C134" s="47"/>
      <c r="F134" s="144"/>
    </row>
    <row r="135" ht="15.75" customHeight="1">
      <c r="C135" s="47"/>
      <c r="F135" s="144"/>
    </row>
    <row r="136" ht="15.75" customHeight="1">
      <c r="C136" s="47"/>
      <c r="F136" s="144"/>
    </row>
    <row r="137" ht="15.75" customHeight="1">
      <c r="C137" s="47"/>
      <c r="F137" s="144"/>
    </row>
    <row r="138" ht="15.75" customHeight="1">
      <c r="C138" s="47"/>
      <c r="F138" s="144"/>
    </row>
    <row r="139" ht="15.75" customHeight="1">
      <c r="C139" s="47"/>
      <c r="F139" s="144"/>
    </row>
    <row r="140" ht="15.75" customHeight="1">
      <c r="C140" s="47"/>
      <c r="F140" s="144"/>
    </row>
    <row r="141" ht="15.75" customHeight="1">
      <c r="C141" s="47"/>
      <c r="F141" s="144"/>
    </row>
    <row r="142" ht="15.75" customHeight="1">
      <c r="C142" s="47"/>
      <c r="F142" s="144"/>
    </row>
    <row r="143" ht="15.75" customHeight="1">
      <c r="C143" s="47"/>
      <c r="F143" s="144"/>
    </row>
    <row r="144" ht="15.75" customHeight="1">
      <c r="C144" s="47"/>
      <c r="F144" s="144"/>
    </row>
    <row r="145" ht="15.75" customHeight="1">
      <c r="C145" s="47"/>
      <c r="F145" s="144"/>
    </row>
    <row r="146" ht="15.75" customHeight="1">
      <c r="C146" s="47"/>
      <c r="F146" s="144"/>
    </row>
    <row r="147" ht="15.75" customHeight="1">
      <c r="C147" s="47"/>
      <c r="F147" s="144"/>
    </row>
    <row r="148" ht="15.75" customHeight="1">
      <c r="C148" s="47"/>
      <c r="F148" s="144"/>
    </row>
    <row r="149" ht="15.75" customHeight="1">
      <c r="C149" s="47"/>
      <c r="F149" s="144"/>
    </row>
    <row r="150" ht="15.75" customHeight="1">
      <c r="C150" s="47"/>
      <c r="F150" s="144"/>
    </row>
    <row r="151" ht="15.75" customHeight="1">
      <c r="C151" s="47"/>
      <c r="F151" s="144"/>
    </row>
    <row r="152" ht="15.75" customHeight="1">
      <c r="C152" s="47"/>
      <c r="F152" s="144"/>
    </row>
    <row r="153" ht="15.75" customHeight="1">
      <c r="C153" s="47"/>
      <c r="F153" s="144"/>
    </row>
    <row r="154" ht="15.75" customHeight="1">
      <c r="C154" s="47"/>
      <c r="F154" s="144"/>
    </row>
    <row r="155" ht="15.75" customHeight="1">
      <c r="C155" s="47"/>
      <c r="F155" s="144"/>
    </row>
    <row r="156" ht="15.75" customHeight="1">
      <c r="C156" s="47"/>
      <c r="F156" s="144"/>
    </row>
    <row r="157" ht="15.75" customHeight="1">
      <c r="C157" s="47"/>
      <c r="F157" s="144"/>
    </row>
    <row r="158" ht="15.75" customHeight="1">
      <c r="C158" s="47"/>
      <c r="F158" s="144"/>
    </row>
    <row r="159" ht="15.75" customHeight="1">
      <c r="C159" s="47"/>
      <c r="F159" s="144"/>
    </row>
    <row r="160" ht="15.75" customHeight="1">
      <c r="C160" s="47"/>
      <c r="F160" s="144"/>
    </row>
    <row r="161" ht="15.75" customHeight="1">
      <c r="C161" s="47"/>
      <c r="F161" s="144"/>
    </row>
    <row r="162" ht="15.75" customHeight="1">
      <c r="C162" s="47"/>
      <c r="F162" s="144"/>
    </row>
    <row r="163" ht="15.75" customHeight="1">
      <c r="C163" s="47"/>
      <c r="F163" s="144"/>
    </row>
    <row r="164" ht="15.75" customHeight="1">
      <c r="C164" s="47"/>
      <c r="F164" s="144"/>
    </row>
    <row r="165" ht="15.75" customHeight="1">
      <c r="C165" s="47"/>
      <c r="F165" s="144"/>
    </row>
    <row r="166" ht="15.75" customHeight="1">
      <c r="C166" s="47"/>
      <c r="F166" s="144"/>
    </row>
    <row r="167" ht="15.75" customHeight="1">
      <c r="C167" s="47"/>
      <c r="F167" s="144"/>
    </row>
    <row r="168" ht="15.75" customHeight="1">
      <c r="C168" s="47"/>
      <c r="F168" s="144"/>
    </row>
    <row r="169" ht="15.75" customHeight="1">
      <c r="C169" s="47"/>
      <c r="F169" s="144"/>
    </row>
    <row r="170" ht="15.75" customHeight="1">
      <c r="C170" s="47"/>
      <c r="F170" s="144"/>
    </row>
    <row r="171" ht="15.75" customHeight="1">
      <c r="C171" s="47"/>
      <c r="F171" s="144"/>
    </row>
    <row r="172" ht="15.75" customHeight="1">
      <c r="C172" s="47"/>
      <c r="F172" s="144"/>
    </row>
    <row r="173" ht="15.75" customHeight="1">
      <c r="C173" s="47"/>
      <c r="F173" s="144"/>
    </row>
    <row r="174" ht="15.75" customHeight="1">
      <c r="C174" s="47"/>
      <c r="F174" s="144"/>
    </row>
    <row r="175" ht="15.75" customHeight="1">
      <c r="C175" s="47"/>
      <c r="F175" s="144"/>
    </row>
    <row r="176" ht="15.75" customHeight="1">
      <c r="C176" s="47"/>
      <c r="F176" s="144"/>
    </row>
    <row r="177" ht="15.75" customHeight="1">
      <c r="C177" s="47"/>
      <c r="F177" s="144"/>
    </row>
    <row r="178" ht="15.75" customHeight="1">
      <c r="C178" s="47"/>
      <c r="F178" s="144"/>
    </row>
    <row r="179" ht="15.75" customHeight="1">
      <c r="C179" s="47"/>
      <c r="F179" s="144"/>
    </row>
    <row r="180" ht="15.75" customHeight="1">
      <c r="C180" s="47"/>
      <c r="F180" s="144"/>
    </row>
    <row r="181" ht="15.75" customHeight="1">
      <c r="C181" s="47"/>
      <c r="F181" s="144"/>
    </row>
    <row r="182" ht="15.75" customHeight="1">
      <c r="C182" s="47"/>
      <c r="F182" s="144"/>
    </row>
    <row r="183" ht="15.75" customHeight="1">
      <c r="C183" s="47"/>
      <c r="F183" s="144"/>
    </row>
    <row r="184" ht="15.75" customHeight="1">
      <c r="C184" s="47"/>
      <c r="F184" s="144"/>
    </row>
    <row r="185" ht="15.75" customHeight="1">
      <c r="C185" s="47"/>
      <c r="F185" s="144"/>
    </row>
    <row r="186" ht="15.75" customHeight="1">
      <c r="C186" s="47"/>
      <c r="F186" s="144"/>
    </row>
    <row r="187" ht="15.75" customHeight="1">
      <c r="C187" s="47"/>
      <c r="F187" s="144"/>
    </row>
    <row r="188" ht="15.75" customHeight="1">
      <c r="C188" s="47"/>
      <c r="F188" s="144"/>
    </row>
    <row r="189" ht="15.75" customHeight="1">
      <c r="C189" s="47"/>
      <c r="F189" s="144"/>
    </row>
    <row r="190" ht="15.75" customHeight="1">
      <c r="C190" s="47"/>
      <c r="F190" s="144"/>
    </row>
    <row r="191" ht="15.75" customHeight="1">
      <c r="C191" s="47"/>
      <c r="F191" s="144"/>
    </row>
    <row r="192" ht="15.75" customHeight="1">
      <c r="C192" s="47"/>
      <c r="F192" s="144"/>
    </row>
    <row r="193" ht="15.75" customHeight="1">
      <c r="C193" s="47"/>
      <c r="F193" s="144"/>
    </row>
    <row r="194" ht="15.75" customHeight="1">
      <c r="C194" s="47"/>
      <c r="F194" s="144"/>
    </row>
    <row r="195" ht="15.75" customHeight="1">
      <c r="C195" s="47"/>
      <c r="F195" s="144"/>
    </row>
    <row r="196" ht="15.75" customHeight="1">
      <c r="C196" s="47"/>
      <c r="F196" s="144"/>
    </row>
    <row r="197" ht="15.75" customHeight="1">
      <c r="C197" s="47"/>
      <c r="F197" s="144"/>
    </row>
    <row r="198" ht="15.75" customHeight="1">
      <c r="C198" s="47"/>
      <c r="F198" s="144"/>
    </row>
    <row r="199" ht="15.75" customHeight="1">
      <c r="C199" s="47"/>
      <c r="F199" s="144"/>
    </row>
    <row r="200" ht="15.75" customHeight="1">
      <c r="C200" s="47"/>
      <c r="F200" s="144"/>
    </row>
    <row r="201" ht="15.75" customHeight="1">
      <c r="C201" s="47"/>
      <c r="F201" s="144"/>
    </row>
    <row r="202" ht="15.75" customHeight="1">
      <c r="C202" s="47"/>
      <c r="F202" s="144"/>
    </row>
    <row r="203" ht="15.75" customHeight="1">
      <c r="C203" s="47"/>
      <c r="F203" s="144"/>
    </row>
    <row r="204" ht="15.75" customHeight="1">
      <c r="C204" s="47"/>
      <c r="F204" s="144"/>
    </row>
    <row r="205" ht="15.75" customHeight="1">
      <c r="C205" s="47"/>
      <c r="F205" s="144"/>
    </row>
    <row r="206" ht="15.75" customHeight="1">
      <c r="C206" s="47"/>
      <c r="F206" s="144"/>
    </row>
    <row r="207" ht="15.75" customHeight="1">
      <c r="C207" s="47"/>
      <c r="F207" s="144"/>
    </row>
    <row r="208" ht="15.75" customHeight="1">
      <c r="C208" s="47"/>
      <c r="F208" s="144"/>
    </row>
    <row r="209" ht="15.75" customHeight="1">
      <c r="C209" s="47"/>
      <c r="F209" s="144"/>
    </row>
    <row r="210" ht="15.75" customHeight="1">
      <c r="C210" s="47"/>
      <c r="F210" s="144"/>
    </row>
    <row r="211" ht="15.75" customHeight="1">
      <c r="C211" s="47"/>
      <c r="F211" s="144"/>
    </row>
    <row r="212" ht="15.75" customHeight="1">
      <c r="C212" s="47"/>
      <c r="F212" s="144"/>
    </row>
    <row r="213" ht="15.75" customHeight="1">
      <c r="C213" s="47"/>
      <c r="F213" s="144"/>
    </row>
    <row r="214" ht="15.75" customHeight="1">
      <c r="C214" s="47"/>
      <c r="F214" s="144"/>
    </row>
    <row r="215" ht="15.75" customHeight="1">
      <c r="C215" s="47"/>
      <c r="F215" s="144"/>
    </row>
    <row r="216" ht="15.75" customHeight="1">
      <c r="C216" s="47"/>
      <c r="F216" s="144"/>
    </row>
    <row r="217" ht="15.75" customHeight="1">
      <c r="C217" s="47"/>
      <c r="F217" s="144"/>
    </row>
    <row r="218" ht="15.75" customHeight="1">
      <c r="C218" s="47"/>
      <c r="F218" s="144"/>
    </row>
    <row r="219" ht="15.75" customHeight="1">
      <c r="C219" s="47"/>
      <c r="F219" s="144"/>
    </row>
    <row r="220" ht="15.75" customHeight="1">
      <c r="C220" s="47"/>
      <c r="F220" s="144"/>
    </row>
    <row r="221" ht="15.75" customHeight="1">
      <c r="C221" s="47"/>
      <c r="F221" s="144"/>
    </row>
    <row r="222" ht="15.75" customHeight="1">
      <c r="C222" s="47"/>
      <c r="F222" s="144"/>
    </row>
    <row r="223" ht="15.75" customHeight="1">
      <c r="C223" s="47"/>
      <c r="F223" s="144"/>
    </row>
    <row r="224" ht="15.75" customHeight="1">
      <c r="C224" s="47"/>
      <c r="F224" s="144"/>
    </row>
    <row r="225" ht="15.75" customHeight="1">
      <c r="C225" s="47"/>
      <c r="F225" s="144"/>
    </row>
    <row r="226" ht="15.75" customHeight="1">
      <c r="C226" s="47"/>
      <c r="F226" s="144"/>
    </row>
    <row r="227" ht="15.75" customHeight="1">
      <c r="C227" s="47"/>
      <c r="F227" s="144"/>
    </row>
    <row r="228" ht="15.75" customHeight="1">
      <c r="C228" s="47"/>
      <c r="F228" s="144"/>
    </row>
    <row r="229" ht="15.75" customHeight="1">
      <c r="C229" s="47"/>
      <c r="F229" s="144"/>
    </row>
    <row r="230" ht="15.75" customHeight="1">
      <c r="C230" s="47"/>
      <c r="F230" s="144"/>
    </row>
    <row r="231" ht="15.75" customHeight="1">
      <c r="C231" s="47"/>
      <c r="F231" s="144"/>
    </row>
    <row r="232" ht="15.75" customHeight="1">
      <c r="C232" s="47"/>
      <c r="F232" s="144"/>
    </row>
    <row r="233" ht="15.75" customHeight="1">
      <c r="C233" s="47"/>
      <c r="F233" s="144"/>
    </row>
    <row r="234" ht="15.75" customHeight="1">
      <c r="C234" s="47"/>
      <c r="F234" s="144"/>
    </row>
    <row r="235" ht="15.75" customHeight="1">
      <c r="C235" s="47"/>
      <c r="F235" s="144"/>
    </row>
    <row r="236" ht="15.75" customHeight="1">
      <c r="C236" s="47"/>
      <c r="F236" s="144"/>
    </row>
    <row r="237" ht="15.75" customHeight="1">
      <c r="C237" s="47"/>
      <c r="F237" s="144"/>
    </row>
    <row r="238" ht="15.75" customHeight="1">
      <c r="C238" s="47"/>
      <c r="F238" s="144"/>
    </row>
    <row r="239" ht="15.75" customHeight="1">
      <c r="C239" s="47"/>
      <c r="F239" s="144"/>
    </row>
    <row r="240" ht="15.75" customHeight="1">
      <c r="C240" s="47"/>
      <c r="F240" s="144"/>
    </row>
    <row r="241" ht="15.75" customHeight="1">
      <c r="C241" s="47"/>
      <c r="F241" s="144"/>
    </row>
    <row r="242" ht="15.75" customHeight="1">
      <c r="C242" s="47"/>
      <c r="F242" s="144"/>
    </row>
    <row r="243" ht="15.75" customHeight="1">
      <c r="C243" s="47"/>
      <c r="F243" s="144"/>
    </row>
    <row r="244" ht="15.75" customHeight="1">
      <c r="C244" s="47"/>
      <c r="F244" s="144"/>
    </row>
    <row r="245" ht="15.75" customHeight="1">
      <c r="C245" s="47"/>
      <c r="F245" s="144"/>
    </row>
    <row r="246" ht="15.75" customHeight="1">
      <c r="C246" s="47"/>
      <c r="F246" s="144"/>
    </row>
    <row r="247" ht="15.75" customHeight="1">
      <c r="C247" s="47"/>
      <c r="F247" s="144"/>
    </row>
    <row r="248" ht="15.75" customHeight="1">
      <c r="C248" s="47"/>
      <c r="F248" s="144"/>
    </row>
    <row r="249" ht="15.75" customHeight="1">
      <c r="C249" s="47"/>
      <c r="F249" s="144"/>
    </row>
    <row r="250" ht="15.75" customHeight="1">
      <c r="C250" s="47"/>
      <c r="F250" s="144"/>
    </row>
    <row r="251" ht="15.75" customHeight="1">
      <c r="C251" s="47"/>
      <c r="F251" s="144"/>
    </row>
    <row r="252" ht="15.75" customHeight="1">
      <c r="C252" s="47"/>
      <c r="F252" s="144"/>
    </row>
    <row r="253" ht="15.75" customHeight="1">
      <c r="C253" s="47"/>
      <c r="F253" s="144"/>
    </row>
    <row r="254" ht="15.75" customHeight="1">
      <c r="C254" s="47"/>
      <c r="F254" s="144"/>
    </row>
    <row r="255" ht="15.75" customHeight="1">
      <c r="C255" s="47"/>
      <c r="F255" s="144"/>
    </row>
    <row r="256" ht="15.75" customHeight="1">
      <c r="C256" s="47"/>
      <c r="F256" s="144"/>
    </row>
    <row r="257" ht="15.75" customHeight="1">
      <c r="C257" s="47"/>
      <c r="F257" s="144"/>
    </row>
    <row r="258" ht="15.75" customHeight="1">
      <c r="C258" s="47"/>
      <c r="F258" s="144"/>
    </row>
    <row r="259" ht="15.75" customHeight="1">
      <c r="C259" s="47"/>
      <c r="F259" s="144"/>
    </row>
    <row r="260" ht="15.75" customHeight="1">
      <c r="C260" s="47"/>
      <c r="F260" s="144"/>
    </row>
    <row r="261" ht="15.75" customHeight="1">
      <c r="C261" s="47"/>
      <c r="F261" s="144"/>
    </row>
    <row r="262" ht="15.75" customHeight="1">
      <c r="C262" s="47"/>
      <c r="F262" s="144"/>
    </row>
    <row r="263" ht="15.75" customHeight="1">
      <c r="C263" s="47"/>
      <c r="F263" s="144"/>
    </row>
    <row r="264" ht="15.75" customHeight="1">
      <c r="C264" s="47"/>
      <c r="F264" s="144"/>
    </row>
    <row r="265" ht="15.75" customHeight="1">
      <c r="C265" s="47"/>
      <c r="F265" s="144"/>
    </row>
    <row r="266" ht="15.75" customHeight="1">
      <c r="C266" s="47"/>
      <c r="F266" s="144"/>
    </row>
    <row r="267" ht="15.75" customHeight="1">
      <c r="C267" s="47"/>
      <c r="F267" s="144"/>
    </row>
    <row r="268" ht="15.75" customHeight="1">
      <c r="C268" s="47"/>
      <c r="F268" s="144"/>
    </row>
    <row r="269" ht="15.75" customHeight="1">
      <c r="C269" s="47"/>
      <c r="F269" s="144"/>
    </row>
    <row r="270" ht="15.75" customHeight="1">
      <c r="C270" s="47"/>
      <c r="F270" s="144"/>
    </row>
    <row r="271" ht="15.75" customHeight="1">
      <c r="C271" s="47"/>
      <c r="F271" s="144"/>
    </row>
    <row r="272" ht="15.75" customHeight="1">
      <c r="C272" s="47"/>
      <c r="F272" s="144"/>
    </row>
    <row r="273" ht="15.75" customHeight="1">
      <c r="C273" s="47"/>
      <c r="F273" s="144"/>
    </row>
    <row r="274" ht="15.75" customHeight="1">
      <c r="C274" s="47"/>
      <c r="F274" s="144"/>
    </row>
    <row r="275" ht="15.75" customHeight="1">
      <c r="C275" s="47"/>
      <c r="F275" s="144"/>
    </row>
    <row r="276" ht="15.75" customHeight="1">
      <c r="C276" s="47"/>
      <c r="F276" s="144"/>
    </row>
    <row r="277" ht="15.75" customHeight="1">
      <c r="C277" s="47"/>
      <c r="F277" s="144"/>
    </row>
    <row r="278" ht="15.75" customHeight="1">
      <c r="C278" s="47"/>
      <c r="F278" s="144"/>
    </row>
    <row r="279" ht="15.75" customHeight="1">
      <c r="C279" s="47"/>
      <c r="F279" s="144"/>
    </row>
    <row r="280" ht="15.75" customHeight="1">
      <c r="C280" s="47"/>
      <c r="F280" s="144"/>
    </row>
    <row r="281" ht="15.75" customHeight="1">
      <c r="C281" s="47"/>
      <c r="F281" s="144"/>
    </row>
    <row r="282" ht="15.75" customHeight="1">
      <c r="C282" s="47"/>
      <c r="F282" s="144"/>
    </row>
    <row r="283" ht="15.75" customHeight="1">
      <c r="C283" s="47"/>
      <c r="F283" s="144"/>
    </row>
    <row r="284" ht="15.75" customHeight="1">
      <c r="C284" s="47"/>
      <c r="F284" s="144"/>
    </row>
    <row r="285" ht="15.75" customHeight="1">
      <c r="C285" s="47"/>
      <c r="F285" s="144"/>
    </row>
    <row r="286" ht="15.75" customHeight="1">
      <c r="C286" s="47"/>
      <c r="F286" s="144"/>
    </row>
    <row r="287" ht="15.75" customHeight="1">
      <c r="C287" s="47"/>
      <c r="F287" s="144"/>
    </row>
    <row r="288" ht="15.75" customHeight="1">
      <c r="C288" s="47"/>
      <c r="F288" s="144"/>
    </row>
    <row r="289" ht="15.75" customHeight="1">
      <c r="C289" s="47"/>
      <c r="F289" s="144"/>
    </row>
    <row r="290" ht="15.75" customHeight="1">
      <c r="C290" s="47"/>
      <c r="F290" s="144"/>
    </row>
    <row r="291" ht="15.75" customHeight="1">
      <c r="C291" s="47"/>
      <c r="F291" s="144"/>
    </row>
    <row r="292" ht="15.75" customHeight="1">
      <c r="C292" s="47"/>
      <c r="F292" s="144"/>
    </row>
    <row r="293" ht="15.75" customHeight="1">
      <c r="C293" s="47"/>
      <c r="F293" s="144"/>
    </row>
    <row r="294" ht="15.75" customHeight="1">
      <c r="C294" s="47"/>
      <c r="F294" s="144"/>
    </row>
    <row r="295" ht="15.75" customHeight="1">
      <c r="C295" s="47"/>
      <c r="F295" s="144"/>
    </row>
    <row r="296" ht="15.75" customHeight="1">
      <c r="C296" s="47"/>
      <c r="F296" s="144"/>
    </row>
    <row r="297" ht="15.75" customHeight="1">
      <c r="C297" s="47"/>
      <c r="F297" s="144"/>
    </row>
    <row r="298" ht="15.75" customHeight="1">
      <c r="C298" s="47"/>
      <c r="F298" s="144"/>
    </row>
    <row r="299" ht="15.75" customHeight="1">
      <c r="C299" s="47"/>
      <c r="F299" s="144"/>
    </row>
    <row r="300" ht="15.75" customHeight="1">
      <c r="C300" s="47"/>
      <c r="F300" s="144"/>
    </row>
    <row r="301" ht="15.75" customHeight="1">
      <c r="C301" s="47"/>
      <c r="F301" s="144"/>
    </row>
    <row r="302" ht="15.75" customHeight="1">
      <c r="C302" s="47"/>
      <c r="F302" s="144"/>
    </row>
    <row r="303" ht="15.75" customHeight="1">
      <c r="C303" s="47"/>
      <c r="F303" s="144"/>
    </row>
    <row r="304" ht="15.75" customHeight="1">
      <c r="C304" s="47"/>
      <c r="F304" s="144"/>
    </row>
    <row r="305" ht="15.75" customHeight="1">
      <c r="C305" s="47"/>
      <c r="F305" s="144"/>
    </row>
    <row r="306" ht="15.75" customHeight="1">
      <c r="C306" s="47"/>
      <c r="F306" s="144"/>
    </row>
    <row r="307" ht="15.75" customHeight="1">
      <c r="C307" s="47"/>
      <c r="F307" s="144"/>
    </row>
    <row r="308" ht="15.75" customHeight="1">
      <c r="C308" s="47"/>
      <c r="F308" s="144"/>
    </row>
    <row r="309" ht="15.75" customHeight="1">
      <c r="C309" s="47"/>
      <c r="F309" s="144"/>
    </row>
    <row r="310" ht="15.75" customHeight="1">
      <c r="C310" s="47"/>
      <c r="F310" s="144"/>
    </row>
    <row r="311" ht="15.75" customHeight="1">
      <c r="C311" s="47"/>
      <c r="F311" s="144"/>
    </row>
    <row r="312" ht="15.75" customHeight="1">
      <c r="C312" s="47"/>
      <c r="F312" s="144"/>
    </row>
    <row r="313" ht="15.75" customHeight="1">
      <c r="C313" s="47"/>
      <c r="F313" s="144"/>
    </row>
    <row r="314" ht="15.75" customHeight="1">
      <c r="C314" s="47"/>
      <c r="F314" s="144"/>
    </row>
    <row r="315" ht="15.75" customHeight="1">
      <c r="C315" s="47"/>
      <c r="F315" s="144"/>
    </row>
    <row r="316" ht="15.75" customHeight="1">
      <c r="C316" s="47"/>
      <c r="F316" s="144"/>
    </row>
    <row r="317" ht="15.75" customHeight="1">
      <c r="C317" s="47"/>
      <c r="F317" s="144"/>
    </row>
    <row r="318" ht="15.75" customHeight="1">
      <c r="C318" s="47"/>
      <c r="F318" s="144"/>
    </row>
    <row r="319" ht="15.75" customHeight="1">
      <c r="C319" s="47"/>
      <c r="F319" s="144"/>
    </row>
    <row r="320" ht="15.75" customHeight="1">
      <c r="C320" s="47"/>
      <c r="F320" s="144"/>
    </row>
    <row r="321" ht="15.75" customHeight="1">
      <c r="C321" s="47"/>
      <c r="F321" s="144"/>
    </row>
    <row r="322" ht="15.75" customHeight="1">
      <c r="C322" s="47"/>
      <c r="F322" s="144"/>
    </row>
    <row r="323" ht="15.75" customHeight="1">
      <c r="C323" s="47"/>
      <c r="F323" s="144"/>
    </row>
    <row r="324" ht="15.75" customHeight="1">
      <c r="C324" s="47"/>
      <c r="F324" s="144"/>
    </row>
    <row r="325" ht="15.75" customHeight="1">
      <c r="C325" s="47"/>
      <c r="F325" s="144"/>
    </row>
    <row r="326" ht="15.75" customHeight="1">
      <c r="C326" s="47"/>
      <c r="F326" s="144"/>
    </row>
    <row r="327" ht="15.75" customHeight="1">
      <c r="C327" s="47"/>
      <c r="F327" s="144"/>
    </row>
    <row r="328" ht="15.75" customHeight="1">
      <c r="C328" s="47"/>
      <c r="F328" s="144"/>
    </row>
    <row r="329" ht="15.75" customHeight="1">
      <c r="C329" s="47"/>
      <c r="F329" s="144"/>
    </row>
    <row r="330" ht="15.75" customHeight="1">
      <c r="C330" s="47"/>
      <c r="F330" s="144"/>
    </row>
    <row r="331" ht="15.75" customHeight="1">
      <c r="C331" s="47"/>
      <c r="F331" s="144"/>
    </row>
    <row r="332" ht="15.75" customHeight="1">
      <c r="C332" s="47"/>
      <c r="F332" s="144"/>
    </row>
    <row r="333" ht="15.75" customHeight="1">
      <c r="C333" s="47"/>
      <c r="F333" s="144"/>
    </row>
    <row r="334" ht="15.75" customHeight="1">
      <c r="C334" s="47"/>
      <c r="F334" s="144"/>
    </row>
    <row r="335" ht="15.75" customHeight="1">
      <c r="C335" s="47"/>
      <c r="F335" s="144"/>
    </row>
    <row r="336" ht="15.75" customHeight="1">
      <c r="C336" s="47"/>
      <c r="F336" s="144"/>
    </row>
    <row r="337" ht="15.75" customHeight="1">
      <c r="C337" s="47"/>
      <c r="F337" s="144"/>
    </row>
    <row r="338" ht="15.75" customHeight="1">
      <c r="C338" s="47"/>
      <c r="F338" s="144"/>
    </row>
    <row r="339" ht="15.75" customHeight="1">
      <c r="C339" s="47"/>
      <c r="F339" s="144"/>
    </row>
    <row r="340" ht="15.75" customHeight="1">
      <c r="C340" s="47"/>
      <c r="F340" s="144"/>
    </row>
    <row r="341" ht="15.75" customHeight="1">
      <c r="C341" s="47"/>
      <c r="F341" s="144"/>
    </row>
    <row r="342" ht="15.75" customHeight="1">
      <c r="C342" s="47"/>
      <c r="F342" s="144"/>
    </row>
    <row r="343" ht="15.75" customHeight="1">
      <c r="C343" s="47"/>
      <c r="F343" s="144"/>
    </row>
    <row r="344" ht="15.75" customHeight="1">
      <c r="C344" s="47"/>
      <c r="F344" s="144"/>
    </row>
    <row r="345" ht="15.75" customHeight="1">
      <c r="C345" s="47"/>
      <c r="F345" s="144"/>
    </row>
    <row r="346" ht="15.75" customHeight="1">
      <c r="C346" s="47"/>
      <c r="F346" s="144"/>
    </row>
    <row r="347" ht="15.75" customHeight="1">
      <c r="C347" s="47"/>
      <c r="F347" s="144"/>
    </row>
    <row r="348" ht="15.75" customHeight="1">
      <c r="C348" s="47"/>
      <c r="F348" s="144"/>
    </row>
    <row r="349" ht="15.75" customHeight="1">
      <c r="C349" s="47"/>
      <c r="F349" s="144"/>
    </row>
    <row r="350" ht="15.75" customHeight="1">
      <c r="C350" s="47"/>
      <c r="F350" s="144"/>
    </row>
    <row r="351" ht="15.75" customHeight="1">
      <c r="C351" s="47"/>
      <c r="F351" s="144"/>
    </row>
    <row r="352" ht="15.75" customHeight="1">
      <c r="C352" s="47"/>
      <c r="F352" s="144"/>
    </row>
    <row r="353" ht="15.75" customHeight="1">
      <c r="C353" s="47"/>
      <c r="F353" s="144"/>
    </row>
    <row r="354" ht="15.75" customHeight="1">
      <c r="C354" s="47"/>
      <c r="F354" s="144"/>
    </row>
    <row r="355" ht="15.75" customHeight="1">
      <c r="C355" s="47"/>
      <c r="F355" s="144"/>
    </row>
    <row r="356" ht="15.75" customHeight="1">
      <c r="C356" s="47"/>
      <c r="F356" s="144"/>
    </row>
    <row r="357" ht="15.75" customHeight="1">
      <c r="C357" s="47"/>
      <c r="F357" s="144"/>
    </row>
    <row r="358" ht="15.75" customHeight="1">
      <c r="C358" s="47"/>
      <c r="F358" s="144"/>
    </row>
    <row r="359" ht="15.75" customHeight="1">
      <c r="C359" s="47"/>
      <c r="F359" s="144"/>
    </row>
    <row r="360" ht="15.75" customHeight="1">
      <c r="C360" s="47"/>
      <c r="F360" s="144"/>
    </row>
    <row r="361" ht="15.75" customHeight="1">
      <c r="C361" s="47"/>
      <c r="F361" s="144"/>
    </row>
    <row r="362" ht="15.75" customHeight="1">
      <c r="C362" s="47"/>
      <c r="F362" s="144"/>
    </row>
    <row r="363" ht="15.75" customHeight="1">
      <c r="C363" s="47"/>
      <c r="F363" s="144"/>
    </row>
    <row r="364" ht="15.75" customHeight="1">
      <c r="C364" s="47"/>
      <c r="F364" s="144"/>
    </row>
    <row r="365" ht="15.75" customHeight="1">
      <c r="C365" s="47"/>
      <c r="F365" s="144"/>
    </row>
    <row r="366" ht="15.75" customHeight="1">
      <c r="C366" s="47"/>
      <c r="F366" s="144"/>
    </row>
    <row r="367" ht="15.75" customHeight="1">
      <c r="C367" s="47"/>
      <c r="F367" s="144"/>
    </row>
    <row r="368" ht="15.75" customHeight="1">
      <c r="C368" s="47"/>
      <c r="F368" s="144"/>
    </row>
    <row r="369" ht="15.75" customHeight="1">
      <c r="C369" s="47"/>
      <c r="F369" s="144"/>
    </row>
    <row r="370" ht="15.75" customHeight="1">
      <c r="C370" s="47"/>
      <c r="F370" s="144"/>
    </row>
    <row r="371" ht="15.75" customHeight="1">
      <c r="C371" s="47"/>
      <c r="F371" s="144"/>
    </row>
    <row r="372" ht="15.75" customHeight="1">
      <c r="C372" s="47"/>
      <c r="F372" s="144"/>
    </row>
    <row r="373" ht="15.75" customHeight="1">
      <c r="C373" s="47"/>
      <c r="F373" s="144"/>
    </row>
    <row r="374" ht="15.75" customHeight="1">
      <c r="C374" s="47"/>
      <c r="F374" s="144"/>
    </row>
    <row r="375" ht="15.75" customHeight="1">
      <c r="C375" s="47"/>
      <c r="F375" s="144"/>
    </row>
    <row r="376" ht="15.75" customHeight="1">
      <c r="C376" s="47"/>
      <c r="F376" s="144"/>
    </row>
    <row r="377" ht="15.75" customHeight="1">
      <c r="C377" s="47"/>
      <c r="F377" s="144"/>
    </row>
    <row r="378" ht="15.75" customHeight="1">
      <c r="C378" s="47"/>
      <c r="F378" s="144"/>
    </row>
    <row r="379" ht="15.75" customHeight="1">
      <c r="C379" s="47"/>
      <c r="F379" s="144"/>
    </row>
    <row r="380" ht="15.75" customHeight="1">
      <c r="C380" s="47"/>
      <c r="F380" s="144"/>
    </row>
    <row r="381" ht="15.75" customHeight="1">
      <c r="C381" s="47"/>
      <c r="F381" s="144"/>
    </row>
    <row r="382" ht="15.75" customHeight="1">
      <c r="C382" s="47"/>
      <c r="F382" s="144"/>
    </row>
    <row r="383" ht="15.75" customHeight="1">
      <c r="C383" s="47"/>
      <c r="F383" s="144"/>
    </row>
    <row r="384" ht="15.75" customHeight="1">
      <c r="C384" s="47"/>
      <c r="F384" s="144"/>
    </row>
    <row r="385" ht="15.75" customHeight="1">
      <c r="C385" s="47"/>
      <c r="F385" s="144"/>
    </row>
    <row r="386" ht="15.75" customHeight="1">
      <c r="C386" s="47"/>
      <c r="F386" s="144"/>
    </row>
    <row r="387" ht="15.75" customHeight="1">
      <c r="C387" s="47"/>
      <c r="F387" s="144"/>
    </row>
    <row r="388" ht="15.75" customHeight="1">
      <c r="C388" s="47"/>
      <c r="F388" s="144"/>
    </row>
    <row r="389" ht="15.75" customHeight="1">
      <c r="C389" s="47"/>
      <c r="F389" s="144"/>
    </row>
    <row r="390" ht="15.75" customHeight="1">
      <c r="C390" s="47"/>
      <c r="F390" s="144"/>
    </row>
    <row r="391" ht="15.75" customHeight="1">
      <c r="C391" s="47"/>
      <c r="F391" s="144"/>
    </row>
    <row r="392" ht="15.75" customHeight="1">
      <c r="C392" s="47"/>
      <c r="F392" s="144"/>
    </row>
    <row r="393" ht="15.75" customHeight="1">
      <c r="C393" s="47"/>
      <c r="F393" s="144"/>
    </row>
    <row r="394" ht="15.75" customHeight="1">
      <c r="C394" s="47"/>
      <c r="F394" s="144"/>
    </row>
    <row r="395" ht="15.75" customHeight="1">
      <c r="C395" s="47"/>
      <c r="F395" s="144"/>
    </row>
    <row r="396" ht="15.75" customHeight="1">
      <c r="C396" s="47"/>
      <c r="F396" s="144"/>
    </row>
    <row r="397" ht="15.75" customHeight="1">
      <c r="C397" s="47"/>
      <c r="F397" s="144"/>
    </row>
    <row r="398" ht="15.75" customHeight="1">
      <c r="C398" s="47"/>
      <c r="F398" s="144"/>
    </row>
    <row r="399" ht="15.75" customHeight="1">
      <c r="C399" s="47"/>
      <c r="F399" s="144"/>
    </row>
    <row r="400" ht="15.75" customHeight="1">
      <c r="C400" s="47"/>
      <c r="F400" s="144"/>
    </row>
    <row r="401" ht="15.75" customHeight="1">
      <c r="C401" s="47"/>
      <c r="F401" s="144"/>
    </row>
    <row r="402" ht="15.75" customHeight="1">
      <c r="C402" s="47"/>
      <c r="F402" s="144"/>
    </row>
    <row r="403" ht="15.75" customHeight="1">
      <c r="C403" s="47"/>
      <c r="F403" s="144"/>
    </row>
    <row r="404" ht="15.75" customHeight="1">
      <c r="C404" s="47"/>
      <c r="F404" s="144"/>
    </row>
    <row r="405" ht="15.75" customHeight="1">
      <c r="C405" s="47"/>
      <c r="F405" s="144"/>
    </row>
    <row r="406" ht="15.75" customHeight="1">
      <c r="C406" s="47"/>
      <c r="F406" s="144"/>
    </row>
    <row r="407" ht="15.75" customHeight="1">
      <c r="C407" s="47"/>
      <c r="F407" s="144"/>
    </row>
    <row r="408" ht="15.75" customHeight="1">
      <c r="C408" s="47"/>
      <c r="F408" s="144"/>
    </row>
    <row r="409" ht="15.75" customHeight="1">
      <c r="C409" s="47"/>
      <c r="F409" s="144"/>
    </row>
    <row r="410" ht="15.75" customHeight="1">
      <c r="C410" s="47"/>
      <c r="F410" s="144"/>
    </row>
    <row r="411" ht="15.75" customHeight="1">
      <c r="C411" s="47"/>
      <c r="F411" s="144"/>
    </row>
    <row r="412" ht="15.75" customHeight="1">
      <c r="C412" s="47"/>
      <c r="F412" s="144"/>
    </row>
    <row r="413" ht="15.75" customHeight="1">
      <c r="C413" s="47"/>
      <c r="F413" s="144"/>
    </row>
    <row r="414" ht="15.75" customHeight="1">
      <c r="C414" s="47"/>
      <c r="F414" s="144"/>
    </row>
    <row r="415" ht="15.75" customHeight="1">
      <c r="C415" s="47"/>
      <c r="F415" s="144"/>
    </row>
    <row r="416" ht="15.75" customHeight="1">
      <c r="C416" s="47"/>
      <c r="F416" s="144"/>
    </row>
    <row r="417" ht="15.75" customHeight="1">
      <c r="C417" s="47"/>
      <c r="F417" s="144"/>
    </row>
    <row r="418" ht="15.75" customHeight="1">
      <c r="C418" s="47"/>
      <c r="F418" s="144"/>
    </row>
    <row r="419" ht="15.75" customHeight="1">
      <c r="C419" s="47"/>
      <c r="F419" s="144"/>
    </row>
    <row r="420" ht="15.75" customHeight="1">
      <c r="C420" s="47"/>
      <c r="F420" s="144"/>
    </row>
    <row r="421" ht="15.75" customHeight="1">
      <c r="C421" s="47"/>
      <c r="F421" s="144"/>
    </row>
    <row r="422" ht="15.75" customHeight="1">
      <c r="C422" s="47"/>
      <c r="F422" s="144"/>
    </row>
    <row r="423" ht="15.75" customHeight="1">
      <c r="C423" s="47"/>
      <c r="F423" s="144"/>
    </row>
    <row r="424" ht="15.75" customHeight="1">
      <c r="C424" s="47"/>
      <c r="F424" s="144"/>
    </row>
    <row r="425" ht="15.75" customHeight="1">
      <c r="C425" s="47"/>
      <c r="F425" s="144"/>
    </row>
    <row r="426" ht="15.75" customHeight="1">
      <c r="C426" s="47"/>
      <c r="F426" s="144"/>
    </row>
    <row r="427" ht="15.75" customHeight="1">
      <c r="C427" s="47"/>
      <c r="F427" s="144"/>
    </row>
    <row r="428" ht="15.75" customHeight="1">
      <c r="C428" s="47"/>
      <c r="F428" s="144"/>
    </row>
    <row r="429" ht="15.75" customHeight="1">
      <c r="C429" s="47"/>
      <c r="F429" s="144"/>
    </row>
    <row r="430" ht="15.75" customHeight="1">
      <c r="C430" s="47"/>
      <c r="F430" s="144"/>
    </row>
    <row r="431" ht="15.75" customHeight="1">
      <c r="C431" s="47"/>
      <c r="F431" s="144"/>
    </row>
    <row r="432" ht="15.75" customHeight="1">
      <c r="C432" s="47"/>
      <c r="F432" s="144"/>
    </row>
    <row r="433" ht="15.75" customHeight="1">
      <c r="C433" s="47"/>
      <c r="F433" s="144"/>
    </row>
    <row r="434" ht="15.75" customHeight="1">
      <c r="C434" s="47"/>
      <c r="F434" s="144"/>
    </row>
    <row r="435" ht="15.75" customHeight="1">
      <c r="C435" s="47"/>
      <c r="F435" s="144"/>
    </row>
    <row r="436" ht="15.75" customHeight="1">
      <c r="C436" s="47"/>
      <c r="F436" s="144"/>
    </row>
    <row r="437" ht="15.75" customHeight="1">
      <c r="C437" s="47"/>
      <c r="F437" s="144"/>
    </row>
    <row r="438" ht="15.75" customHeight="1">
      <c r="C438" s="47"/>
      <c r="F438" s="144"/>
    </row>
    <row r="439" ht="15.75" customHeight="1">
      <c r="C439" s="47"/>
      <c r="F439" s="144"/>
    </row>
    <row r="440" ht="15.75" customHeight="1">
      <c r="C440" s="47"/>
      <c r="F440" s="144"/>
    </row>
    <row r="441" ht="15.75" customHeight="1">
      <c r="C441" s="47"/>
      <c r="F441" s="144"/>
    </row>
    <row r="442" ht="15.75" customHeight="1">
      <c r="C442" s="47"/>
      <c r="F442" s="144"/>
    </row>
    <row r="443" ht="15.75" customHeight="1">
      <c r="C443" s="47"/>
      <c r="F443" s="144"/>
    </row>
    <row r="444" ht="15.75" customHeight="1">
      <c r="C444" s="47"/>
      <c r="F444" s="144"/>
    </row>
    <row r="445" ht="15.75" customHeight="1">
      <c r="C445" s="47"/>
      <c r="F445" s="144"/>
    </row>
    <row r="446" ht="15.75" customHeight="1">
      <c r="C446" s="47"/>
      <c r="F446" s="144"/>
    </row>
    <row r="447" ht="15.75" customHeight="1">
      <c r="C447" s="47"/>
      <c r="F447" s="144"/>
    </row>
    <row r="448" ht="15.75" customHeight="1">
      <c r="C448" s="47"/>
      <c r="F448" s="144"/>
    </row>
    <row r="449" ht="15.75" customHeight="1">
      <c r="C449" s="47"/>
      <c r="F449" s="144"/>
    </row>
    <row r="450" ht="15.75" customHeight="1">
      <c r="C450" s="47"/>
      <c r="F450" s="144"/>
    </row>
    <row r="451" ht="15.75" customHeight="1">
      <c r="C451" s="47"/>
      <c r="F451" s="144"/>
    </row>
    <row r="452" ht="15.75" customHeight="1">
      <c r="C452" s="47"/>
      <c r="F452" s="144"/>
    </row>
    <row r="453" ht="15.75" customHeight="1">
      <c r="C453" s="47"/>
      <c r="F453" s="144"/>
    </row>
    <row r="454" ht="15.75" customHeight="1">
      <c r="C454" s="47"/>
      <c r="F454" s="144"/>
    </row>
    <row r="455" ht="15.75" customHeight="1">
      <c r="C455" s="47"/>
      <c r="F455" s="144"/>
    </row>
    <row r="456" ht="15.75" customHeight="1">
      <c r="C456" s="47"/>
      <c r="F456" s="144"/>
    </row>
    <row r="457" ht="15.75" customHeight="1">
      <c r="C457" s="47"/>
      <c r="F457" s="144"/>
    </row>
    <row r="458" ht="15.75" customHeight="1">
      <c r="C458" s="47"/>
      <c r="F458" s="144"/>
    </row>
    <row r="459" ht="15.75" customHeight="1">
      <c r="C459" s="47"/>
      <c r="F459" s="144"/>
    </row>
    <row r="460" ht="15.75" customHeight="1">
      <c r="C460" s="47"/>
      <c r="F460" s="144"/>
    </row>
    <row r="461" ht="15.75" customHeight="1">
      <c r="C461" s="47"/>
      <c r="F461" s="144"/>
    </row>
    <row r="462" ht="15.75" customHeight="1">
      <c r="C462" s="47"/>
      <c r="F462" s="144"/>
    </row>
    <row r="463" ht="15.75" customHeight="1">
      <c r="C463" s="47"/>
      <c r="F463" s="144"/>
    </row>
    <row r="464" ht="15.75" customHeight="1">
      <c r="C464" s="47"/>
      <c r="F464" s="144"/>
    </row>
    <row r="465" ht="15.75" customHeight="1">
      <c r="C465" s="47"/>
      <c r="F465" s="144"/>
    </row>
    <row r="466" ht="15.75" customHeight="1">
      <c r="C466" s="47"/>
      <c r="F466" s="144"/>
    </row>
    <row r="467" ht="15.75" customHeight="1">
      <c r="C467" s="47"/>
      <c r="F467" s="144"/>
    </row>
    <row r="468" ht="15.75" customHeight="1">
      <c r="C468" s="47"/>
      <c r="F468" s="144"/>
    </row>
    <row r="469" ht="15.75" customHeight="1">
      <c r="C469" s="47"/>
      <c r="F469" s="144"/>
    </row>
    <row r="470" ht="15.75" customHeight="1">
      <c r="C470" s="47"/>
      <c r="F470" s="144"/>
    </row>
    <row r="471" ht="15.75" customHeight="1">
      <c r="C471" s="47"/>
      <c r="F471" s="144"/>
    </row>
    <row r="472" ht="15.75" customHeight="1">
      <c r="C472" s="47"/>
      <c r="F472" s="144"/>
    </row>
    <row r="473" ht="15.75" customHeight="1">
      <c r="C473" s="47"/>
      <c r="F473" s="144"/>
    </row>
    <row r="474" ht="15.75" customHeight="1">
      <c r="C474" s="47"/>
      <c r="F474" s="144"/>
    </row>
    <row r="475" ht="15.75" customHeight="1">
      <c r="C475" s="47"/>
      <c r="F475" s="144"/>
    </row>
    <row r="476" ht="15.75" customHeight="1">
      <c r="C476" s="47"/>
      <c r="F476" s="144"/>
    </row>
    <row r="477" ht="15.75" customHeight="1">
      <c r="C477" s="47"/>
      <c r="F477" s="144"/>
    </row>
    <row r="478" ht="15.75" customHeight="1">
      <c r="C478" s="47"/>
      <c r="F478" s="144"/>
    </row>
    <row r="479" ht="15.75" customHeight="1">
      <c r="C479" s="47"/>
      <c r="F479" s="144"/>
    </row>
    <row r="480" ht="15.75" customHeight="1">
      <c r="C480" s="47"/>
      <c r="F480" s="144"/>
    </row>
    <row r="481" ht="15.75" customHeight="1">
      <c r="C481" s="47"/>
      <c r="F481" s="144"/>
    </row>
    <row r="482" ht="15.75" customHeight="1">
      <c r="C482" s="47"/>
      <c r="F482" s="144"/>
    </row>
    <row r="483" ht="15.75" customHeight="1">
      <c r="C483" s="47"/>
      <c r="F483" s="144"/>
    </row>
    <row r="484" ht="15.75" customHeight="1">
      <c r="C484" s="47"/>
      <c r="F484" s="144"/>
    </row>
    <row r="485" ht="15.75" customHeight="1">
      <c r="C485" s="47"/>
      <c r="F485" s="144"/>
    </row>
    <row r="486" ht="15.75" customHeight="1">
      <c r="C486" s="47"/>
      <c r="F486" s="144"/>
    </row>
    <row r="487" ht="15.75" customHeight="1">
      <c r="C487" s="47"/>
      <c r="F487" s="144"/>
    </row>
    <row r="488" ht="15.75" customHeight="1">
      <c r="C488" s="47"/>
      <c r="F488" s="144"/>
    </row>
    <row r="489" ht="15.75" customHeight="1">
      <c r="C489" s="47"/>
      <c r="F489" s="144"/>
    </row>
    <row r="490" ht="15.75" customHeight="1">
      <c r="C490" s="47"/>
      <c r="F490" s="144"/>
    </row>
    <row r="491" ht="15.75" customHeight="1">
      <c r="C491" s="47"/>
      <c r="F491" s="144"/>
    </row>
    <row r="492" ht="15.75" customHeight="1">
      <c r="C492" s="47"/>
      <c r="F492" s="144"/>
    </row>
    <row r="493" ht="15.75" customHeight="1">
      <c r="C493" s="47"/>
      <c r="F493" s="144"/>
    </row>
    <row r="494" ht="15.75" customHeight="1">
      <c r="C494" s="47"/>
      <c r="F494" s="144"/>
    </row>
    <row r="495" ht="15.75" customHeight="1">
      <c r="C495" s="47"/>
      <c r="F495" s="144"/>
    </row>
    <row r="496" ht="15.75" customHeight="1">
      <c r="C496" s="47"/>
      <c r="F496" s="144"/>
    </row>
    <row r="497" ht="15.75" customHeight="1">
      <c r="C497" s="47"/>
      <c r="F497" s="144"/>
    </row>
    <row r="498" ht="15.75" customHeight="1">
      <c r="C498" s="47"/>
      <c r="F498" s="144"/>
    </row>
    <row r="499" ht="15.75" customHeight="1">
      <c r="C499" s="47"/>
      <c r="F499" s="144"/>
    </row>
    <row r="500" ht="15.75" customHeight="1">
      <c r="C500" s="47"/>
      <c r="F500" s="144"/>
    </row>
    <row r="501" ht="15.75" customHeight="1">
      <c r="C501" s="47"/>
      <c r="F501" s="144"/>
    </row>
    <row r="502" ht="15.75" customHeight="1">
      <c r="C502" s="47"/>
      <c r="F502" s="144"/>
    </row>
    <row r="503" ht="15.75" customHeight="1">
      <c r="C503" s="47"/>
      <c r="F503" s="144"/>
    </row>
    <row r="504" ht="15.75" customHeight="1">
      <c r="C504" s="47"/>
      <c r="F504" s="144"/>
    </row>
    <row r="505" ht="15.75" customHeight="1">
      <c r="C505" s="47"/>
      <c r="F505" s="144"/>
    </row>
    <row r="506" ht="15.75" customHeight="1">
      <c r="C506" s="47"/>
      <c r="F506" s="144"/>
    </row>
    <row r="507" ht="15.75" customHeight="1">
      <c r="C507" s="47"/>
      <c r="F507" s="144"/>
    </row>
    <row r="508" ht="15.75" customHeight="1">
      <c r="C508" s="47"/>
      <c r="F508" s="144"/>
    </row>
    <row r="509" ht="15.75" customHeight="1">
      <c r="C509" s="47"/>
      <c r="F509" s="144"/>
    </row>
    <row r="510" ht="15.75" customHeight="1">
      <c r="C510" s="47"/>
      <c r="F510" s="144"/>
    </row>
    <row r="511" ht="15.75" customHeight="1">
      <c r="C511" s="47"/>
      <c r="F511" s="144"/>
    </row>
    <row r="512" ht="15.75" customHeight="1">
      <c r="C512" s="47"/>
      <c r="F512" s="144"/>
    </row>
    <row r="513" ht="15.75" customHeight="1">
      <c r="C513" s="47"/>
      <c r="F513" s="144"/>
    </row>
    <row r="514" ht="15.75" customHeight="1">
      <c r="C514" s="47"/>
      <c r="F514" s="144"/>
    </row>
    <row r="515" ht="15.75" customHeight="1">
      <c r="C515" s="47"/>
      <c r="F515" s="144"/>
    </row>
    <row r="516" ht="15.75" customHeight="1">
      <c r="C516" s="47"/>
      <c r="F516" s="144"/>
    </row>
    <row r="517" ht="15.75" customHeight="1">
      <c r="C517" s="47"/>
      <c r="F517" s="144"/>
    </row>
    <row r="518" ht="15.75" customHeight="1">
      <c r="C518" s="47"/>
      <c r="F518" s="144"/>
    </row>
    <row r="519" ht="15.75" customHeight="1">
      <c r="C519" s="47"/>
      <c r="F519" s="144"/>
    </row>
    <row r="520" ht="15.75" customHeight="1">
      <c r="C520" s="47"/>
      <c r="F520" s="144"/>
    </row>
    <row r="521" ht="15.75" customHeight="1">
      <c r="C521" s="47"/>
      <c r="F521" s="144"/>
    </row>
    <row r="522" ht="15.75" customHeight="1">
      <c r="C522" s="47"/>
      <c r="F522" s="144"/>
    </row>
    <row r="523" ht="15.75" customHeight="1">
      <c r="C523" s="47"/>
      <c r="F523" s="144"/>
    </row>
    <row r="524" ht="15.75" customHeight="1">
      <c r="C524" s="47"/>
      <c r="F524" s="144"/>
    </row>
    <row r="525" ht="15.75" customHeight="1">
      <c r="C525" s="47"/>
      <c r="F525" s="144"/>
    </row>
    <row r="526" ht="15.75" customHeight="1">
      <c r="C526" s="47"/>
      <c r="F526" s="144"/>
    </row>
    <row r="527" ht="15.75" customHeight="1">
      <c r="C527" s="47"/>
      <c r="F527" s="144"/>
    </row>
    <row r="528" ht="15.75" customHeight="1">
      <c r="C528" s="47"/>
      <c r="F528" s="144"/>
    </row>
    <row r="529" ht="15.75" customHeight="1">
      <c r="C529" s="47"/>
      <c r="F529" s="144"/>
    </row>
    <row r="530" ht="15.75" customHeight="1">
      <c r="C530" s="47"/>
      <c r="F530" s="144"/>
    </row>
    <row r="531" ht="15.75" customHeight="1">
      <c r="C531" s="47"/>
      <c r="F531" s="144"/>
    </row>
    <row r="532" ht="15.75" customHeight="1">
      <c r="C532" s="47"/>
      <c r="F532" s="144"/>
    </row>
    <row r="533" ht="15.75" customHeight="1">
      <c r="C533" s="47"/>
      <c r="F533" s="144"/>
    </row>
    <row r="534" ht="15.75" customHeight="1">
      <c r="C534" s="47"/>
      <c r="F534" s="144"/>
    </row>
    <row r="535" ht="15.75" customHeight="1">
      <c r="C535" s="47"/>
      <c r="F535" s="144"/>
    </row>
    <row r="536" ht="15.75" customHeight="1">
      <c r="C536" s="47"/>
      <c r="F536" s="144"/>
    </row>
    <row r="537" ht="15.75" customHeight="1">
      <c r="C537" s="47"/>
      <c r="F537" s="144"/>
    </row>
    <row r="538" ht="15.75" customHeight="1">
      <c r="C538" s="47"/>
      <c r="F538" s="144"/>
    </row>
    <row r="539" ht="15.75" customHeight="1">
      <c r="C539" s="47"/>
      <c r="F539" s="144"/>
    </row>
    <row r="540" ht="15.75" customHeight="1">
      <c r="C540" s="47"/>
      <c r="F540" s="144"/>
    </row>
    <row r="541" ht="15.75" customHeight="1">
      <c r="C541" s="47"/>
      <c r="F541" s="144"/>
    </row>
    <row r="542" ht="15.75" customHeight="1">
      <c r="C542" s="47"/>
      <c r="F542" s="144"/>
    </row>
    <row r="543" ht="15.75" customHeight="1">
      <c r="C543" s="47"/>
      <c r="F543" s="144"/>
    </row>
    <row r="544" ht="15.75" customHeight="1">
      <c r="C544" s="47"/>
      <c r="F544" s="144"/>
    </row>
    <row r="545" ht="15.75" customHeight="1">
      <c r="C545" s="47"/>
      <c r="F545" s="144"/>
    </row>
    <row r="546" ht="15.75" customHeight="1">
      <c r="C546" s="47"/>
      <c r="F546" s="144"/>
    </row>
    <row r="547" ht="15.75" customHeight="1">
      <c r="C547" s="47"/>
      <c r="F547" s="144"/>
    </row>
    <row r="548" ht="15.75" customHeight="1">
      <c r="C548" s="47"/>
      <c r="F548" s="144"/>
    </row>
    <row r="549" ht="15.75" customHeight="1">
      <c r="C549" s="47"/>
      <c r="F549" s="144"/>
    </row>
    <row r="550" ht="15.75" customHeight="1">
      <c r="C550" s="47"/>
      <c r="F550" s="144"/>
    </row>
    <row r="551" ht="15.75" customHeight="1">
      <c r="C551" s="47"/>
      <c r="F551" s="144"/>
    </row>
    <row r="552" ht="15.75" customHeight="1">
      <c r="C552" s="47"/>
      <c r="F552" s="144"/>
    </row>
    <row r="553" ht="15.75" customHeight="1">
      <c r="C553" s="47"/>
      <c r="F553" s="144"/>
    </row>
    <row r="554" ht="15.75" customHeight="1">
      <c r="C554" s="47"/>
      <c r="F554" s="144"/>
    </row>
    <row r="555" ht="15.75" customHeight="1">
      <c r="C555" s="47"/>
      <c r="F555" s="144"/>
    </row>
    <row r="556" ht="15.75" customHeight="1">
      <c r="C556" s="47"/>
      <c r="F556" s="144"/>
    </row>
    <row r="557" ht="15.75" customHeight="1">
      <c r="C557" s="47"/>
      <c r="F557" s="144"/>
    </row>
    <row r="558" ht="15.75" customHeight="1">
      <c r="C558" s="47"/>
      <c r="F558" s="144"/>
    </row>
    <row r="559" ht="15.75" customHeight="1">
      <c r="C559" s="47"/>
      <c r="F559" s="144"/>
    </row>
    <row r="560" ht="15.75" customHeight="1">
      <c r="C560" s="47"/>
      <c r="F560" s="144"/>
    </row>
    <row r="561" ht="15.75" customHeight="1">
      <c r="C561" s="47"/>
      <c r="F561" s="144"/>
    </row>
    <row r="562" ht="15.75" customHeight="1">
      <c r="C562" s="47"/>
      <c r="F562" s="144"/>
    </row>
    <row r="563" ht="15.75" customHeight="1">
      <c r="C563" s="47"/>
      <c r="F563" s="144"/>
    </row>
    <row r="564" ht="15.75" customHeight="1">
      <c r="C564" s="47"/>
      <c r="F564" s="144"/>
    </row>
    <row r="565" ht="15.75" customHeight="1">
      <c r="C565" s="47"/>
      <c r="F565" s="144"/>
    </row>
    <row r="566" ht="15.75" customHeight="1">
      <c r="C566" s="47"/>
      <c r="F566" s="144"/>
    </row>
    <row r="567" ht="15.75" customHeight="1">
      <c r="C567" s="47"/>
      <c r="F567" s="144"/>
    </row>
    <row r="568" ht="15.75" customHeight="1">
      <c r="C568" s="47"/>
      <c r="F568" s="144"/>
    </row>
    <row r="569" ht="15.75" customHeight="1">
      <c r="C569" s="47"/>
      <c r="F569" s="144"/>
    </row>
    <row r="570" ht="15.75" customHeight="1">
      <c r="C570" s="47"/>
      <c r="F570" s="144"/>
    </row>
    <row r="571" ht="15.75" customHeight="1">
      <c r="C571" s="47"/>
      <c r="F571" s="144"/>
    </row>
    <row r="572" ht="15.75" customHeight="1">
      <c r="C572" s="47"/>
      <c r="F572" s="144"/>
    </row>
    <row r="573" ht="15.75" customHeight="1">
      <c r="C573" s="47"/>
      <c r="F573" s="144"/>
    </row>
    <row r="574" ht="15.75" customHeight="1">
      <c r="C574" s="47"/>
      <c r="F574" s="144"/>
    </row>
    <row r="575" ht="15.75" customHeight="1">
      <c r="C575" s="47"/>
      <c r="F575" s="144"/>
    </row>
    <row r="576" ht="15.75" customHeight="1">
      <c r="C576" s="47"/>
      <c r="F576" s="144"/>
    </row>
    <row r="577" ht="15.75" customHeight="1">
      <c r="C577" s="47"/>
      <c r="F577" s="144"/>
    </row>
    <row r="578" ht="15.75" customHeight="1">
      <c r="C578" s="47"/>
      <c r="F578" s="144"/>
    </row>
    <row r="579" ht="15.75" customHeight="1">
      <c r="C579" s="47"/>
      <c r="F579" s="144"/>
    </row>
    <row r="580" ht="15.75" customHeight="1">
      <c r="C580" s="47"/>
      <c r="F580" s="144"/>
    </row>
    <row r="581" ht="15.75" customHeight="1">
      <c r="C581" s="47"/>
      <c r="F581" s="144"/>
    </row>
    <row r="582" ht="15.75" customHeight="1">
      <c r="C582" s="47"/>
      <c r="F582" s="144"/>
    </row>
    <row r="583" ht="15.75" customHeight="1">
      <c r="C583" s="47"/>
      <c r="F583" s="144"/>
    </row>
    <row r="584" ht="15.75" customHeight="1">
      <c r="C584" s="47"/>
      <c r="F584" s="144"/>
    </row>
    <row r="585" ht="15.75" customHeight="1">
      <c r="C585" s="47"/>
      <c r="F585" s="144"/>
    </row>
    <row r="586" ht="15.75" customHeight="1">
      <c r="C586" s="47"/>
      <c r="F586" s="144"/>
    </row>
    <row r="587" ht="15.75" customHeight="1">
      <c r="C587" s="47"/>
      <c r="F587" s="144"/>
    </row>
    <row r="588" ht="15.75" customHeight="1">
      <c r="C588" s="47"/>
      <c r="F588" s="144"/>
    </row>
    <row r="589" ht="15.75" customHeight="1">
      <c r="C589" s="47"/>
      <c r="F589" s="144"/>
    </row>
    <row r="590" ht="15.75" customHeight="1">
      <c r="C590" s="47"/>
      <c r="F590" s="144"/>
    </row>
    <row r="591" ht="15.75" customHeight="1">
      <c r="C591" s="47"/>
      <c r="F591" s="144"/>
    </row>
    <row r="592" ht="15.75" customHeight="1">
      <c r="C592" s="47"/>
      <c r="F592" s="144"/>
    </row>
    <row r="593" ht="15.75" customHeight="1">
      <c r="C593" s="47"/>
      <c r="F593" s="144"/>
    </row>
    <row r="594" ht="15.75" customHeight="1">
      <c r="C594" s="47"/>
      <c r="F594" s="144"/>
    </row>
    <row r="595" ht="15.75" customHeight="1">
      <c r="C595" s="47"/>
      <c r="F595" s="144"/>
    </row>
    <row r="596" ht="15.75" customHeight="1">
      <c r="C596" s="47"/>
      <c r="F596" s="144"/>
    </row>
    <row r="597" ht="15.75" customHeight="1">
      <c r="C597" s="47"/>
      <c r="F597" s="144"/>
    </row>
    <row r="598" ht="15.75" customHeight="1">
      <c r="C598" s="47"/>
      <c r="F598" s="144"/>
    </row>
    <row r="599" ht="15.75" customHeight="1">
      <c r="C599" s="47"/>
      <c r="F599" s="144"/>
    </row>
    <row r="600" ht="15.75" customHeight="1">
      <c r="C600" s="47"/>
      <c r="F600" s="144"/>
    </row>
    <row r="601" ht="15.75" customHeight="1">
      <c r="C601" s="47"/>
      <c r="F601" s="144"/>
    </row>
    <row r="602" ht="15.75" customHeight="1">
      <c r="C602" s="47"/>
      <c r="F602" s="144"/>
    </row>
    <row r="603" ht="15.75" customHeight="1">
      <c r="C603" s="47"/>
      <c r="F603" s="144"/>
    </row>
    <row r="604" ht="15.75" customHeight="1">
      <c r="C604" s="47"/>
      <c r="F604" s="144"/>
    </row>
    <row r="605" ht="15.75" customHeight="1">
      <c r="C605" s="47"/>
      <c r="F605" s="144"/>
    </row>
    <row r="606" ht="15.75" customHeight="1">
      <c r="C606" s="47"/>
      <c r="F606" s="144"/>
    </row>
    <row r="607" ht="15.75" customHeight="1">
      <c r="C607" s="47"/>
      <c r="F607" s="144"/>
    </row>
    <row r="608" ht="15.75" customHeight="1">
      <c r="C608" s="47"/>
      <c r="F608" s="144"/>
    </row>
    <row r="609" ht="15.75" customHeight="1">
      <c r="C609" s="47"/>
      <c r="F609" s="144"/>
    </row>
    <row r="610" ht="15.75" customHeight="1">
      <c r="C610" s="47"/>
      <c r="F610" s="144"/>
    </row>
    <row r="611" ht="15.75" customHeight="1">
      <c r="C611" s="47"/>
      <c r="F611" s="144"/>
    </row>
    <row r="612" ht="15.75" customHeight="1">
      <c r="C612" s="47"/>
      <c r="F612" s="144"/>
    </row>
    <row r="613" ht="15.75" customHeight="1">
      <c r="C613" s="47"/>
      <c r="F613" s="144"/>
    </row>
    <row r="614" ht="15.75" customHeight="1">
      <c r="C614" s="47"/>
      <c r="F614" s="144"/>
    </row>
    <row r="615" ht="15.75" customHeight="1">
      <c r="C615" s="47"/>
      <c r="F615" s="144"/>
    </row>
    <row r="616" ht="15.75" customHeight="1">
      <c r="C616" s="47"/>
      <c r="F616" s="144"/>
    </row>
    <row r="617" ht="15.75" customHeight="1">
      <c r="C617" s="47"/>
      <c r="F617" s="144"/>
    </row>
    <row r="618" ht="15.75" customHeight="1">
      <c r="C618" s="47"/>
      <c r="F618" s="144"/>
    </row>
    <row r="619" ht="15.75" customHeight="1">
      <c r="C619" s="47"/>
      <c r="F619" s="144"/>
    </row>
    <row r="620" ht="15.75" customHeight="1">
      <c r="C620" s="47"/>
      <c r="F620" s="144"/>
    </row>
    <row r="621" ht="15.75" customHeight="1">
      <c r="C621" s="47"/>
      <c r="F621" s="144"/>
    </row>
    <row r="622" ht="15.75" customHeight="1">
      <c r="C622" s="47"/>
      <c r="F622" s="144"/>
    </row>
    <row r="623" ht="15.75" customHeight="1">
      <c r="C623" s="47"/>
      <c r="F623" s="144"/>
    </row>
    <row r="624" ht="15.75" customHeight="1">
      <c r="C624" s="47"/>
      <c r="F624" s="144"/>
    </row>
    <row r="625" ht="15.75" customHeight="1">
      <c r="C625" s="47"/>
      <c r="F625" s="144"/>
    </row>
    <row r="626" ht="15.75" customHeight="1">
      <c r="C626" s="47"/>
      <c r="F626" s="144"/>
    </row>
    <row r="627" ht="15.75" customHeight="1">
      <c r="C627" s="47"/>
      <c r="F627" s="144"/>
    </row>
    <row r="628" ht="15.75" customHeight="1">
      <c r="C628" s="47"/>
      <c r="F628" s="144"/>
    </row>
    <row r="629" ht="15.75" customHeight="1">
      <c r="C629" s="47"/>
      <c r="F629" s="144"/>
    </row>
    <row r="630" ht="15.75" customHeight="1">
      <c r="C630" s="47"/>
      <c r="F630" s="144"/>
    </row>
    <row r="631" ht="15.75" customHeight="1">
      <c r="C631" s="47"/>
      <c r="F631" s="144"/>
    </row>
    <row r="632" ht="15.75" customHeight="1">
      <c r="C632" s="47"/>
      <c r="F632" s="144"/>
    </row>
    <row r="633" ht="15.75" customHeight="1">
      <c r="C633" s="47"/>
      <c r="F633" s="144"/>
    </row>
    <row r="634" ht="15.75" customHeight="1">
      <c r="C634" s="47"/>
      <c r="F634" s="144"/>
    </row>
    <row r="635" ht="15.75" customHeight="1">
      <c r="C635" s="47"/>
      <c r="F635" s="144"/>
    </row>
    <row r="636" ht="15.75" customHeight="1">
      <c r="C636" s="47"/>
      <c r="F636" s="144"/>
    </row>
    <row r="637" ht="15.75" customHeight="1">
      <c r="C637" s="47"/>
      <c r="F637" s="144"/>
    </row>
    <row r="638" ht="15.75" customHeight="1">
      <c r="C638" s="47"/>
      <c r="F638" s="144"/>
    </row>
    <row r="639" ht="15.75" customHeight="1">
      <c r="C639" s="47"/>
      <c r="F639" s="144"/>
    </row>
    <row r="640" ht="15.75" customHeight="1">
      <c r="C640" s="47"/>
      <c r="F640" s="144"/>
    </row>
    <row r="641" ht="15.75" customHeight="1">
      <c r="C641" s="47"/>
      <c r="F641" s="144"/>
    </row>
    <row r="642" ht="15.75" customHeight="1">
      <c r="C642" s="47"/>
      <c r="F642" s="144"/>
    </row>
    <row r="643" ht="15.75" customHeight="1">
      <c r="C643" s="47"/>
      <c r="F643" s="144"/>
    </row>
    <row r="644" ht="15.75" customHeight="1">
      <c r="C644" s="47"/>
      <c r="F644" s="144"/>
    </row>
    <row r="645" ht="15.75" customHeight="1">
      <c r="C645" s="47"/>
      <c r="F645" s="144"/>
    </row>
    <row r="646" ht="15.75" customHeight="1">
      <c r="C646" s="47"/>
      <c r="F646" s="144"/>
    </row>
    <row r="647" ht="15.75" customHeight="1">
      <c r="C647" s="47"/>
      <c r="F647" s="144"/>
    </row>
    <row r="648" ht="15.75" customHeight="1">
      <c r="C648" s="47"/>
      <c r="F648" s="144"/>
    </row>
    <row r="649" ht="15.75" customHeight="1">
      <c r="C649" s="47"/>
      <c r="F649" s="144"/>
    </row>
    <row r="650" ht="15.75" customHeight="1">
      <c r="C650" s="47"/>
      <c r="F650" s="144"/>
    </row>
    <row r="651" ht="15.75" customHeight="1">
      <c r="C651" s="47"/>
      <c r="F651" s="144"/>
    </row>
    <row r="652" ht="15.75" customHeight="1">
      <c r="C652" s="47"/>
      <c r="F652" s="144"/>
    </row>
    <row r="653" ht="15.75" customHeight="1">
      <c r="C653" s="47"/>
      <c r="F653" s="144"/>
    </row>
    <row r="654" ht="15.75" customHeight="1">
      <c r="C654" s="47"/>
      <c r="F654" s="144"/>
    </row>
    <row r="655" ht="15.75" customHeight="1">
      <c r="C655" s="47"/>
      <c r="F655" s="144"/>
    </row>
    <row r="656" ht="15.75" customHeight="1">
      <c r="C656" s="47"/>
      <c r="F656" s="144"/>
    </row>
    <row r="657" ht="15.75" customHeight="1">
      <c r="C657" s="47"/>
      <c r="F657" s="144"/>
    </row>
    <row r="658" ht="15.75" customHeight="1">
      <c r="C658" s="47"/>
      <c r="F658" s="144"/>
    </row>
    <row r="659" ht="15.75" customHeight="1">
      <c r="C659" s="47"/>
      <c r="F659" s="144"/>
    </row>
    <row r="660" ht="15.75" customHeight="1">
      <c r="C660" s="47"/>
      <c r="F660" s="144"/>
    </row>
    <row r="661" ht="15.75" customHeight="1">
      <c r="C661" s="47"/>
      <c r="F661" s="144"/>
    </row>
    <row r="662" ht="15.75" customHeight="1">
      <c r="C662" s="47"/>
      <c r="F662" s="144"/>
    </row>
    <row r="663" ht="15.75" customHeight="1">
      <c r="C663" s="47"/>
      <c r="F663" s="144"/>
    </row>
    <row r="664" ht="15.75" customHeight="1">
      <c r="C664" s="47"/>
      <c r="F664" s="144"/>
    </row>
    <row r="665" ht="15.75" customHeight="1">
      <c r="C665" s="47"/>
      <c r="F665" s="144"/>
    </row>
    <row r="666" ht="15.75" customHeight="1">
      <c r="C666" s="47"/>
      <c r="F666" s="144"/>
    </row>
    <row r="667" ht="15.75" customHeight="1">
      <c r="C667" s="47"/>
      <c r="F667" s="144"/>
    </row>
    <row r="668" ht="15.75" customHeight="1">
      <c r="C668" s="47"/>
      <c r="F668" s="144"/>
    </row>
    <row r="669" ht="15.75" customHeight="1">
      <c r="C669" s="47"/>
      <c r="F669" s="144"/>
    </row>
    <row r="670" ht="15.75" customHeight="1">
      <c r="C670" s="47"/>
      <c r="F670" s="144"/>
    </row>
    <row r="671" ht="15.75" customHeight="1">
      <c r="C671" s="47"/>
      <c r="F671" s="144"/>
    </row>
    <row r="672" ht="15.75" customHeight="1">
      <c r="C672" s="47"/>
      <c r="F672" s="144"/>
    </row>
    <row r="673" ht="15.75" customHeight="1">
      <c r="C673" s="47"/>
      <c r="F673" s="144"/>
    </row>
    <row r="674" ht="15.75" customHeight="1">
      <c r="C674" s="47"/>
      <c r="F674" s="144"/>
    </row>
    <row r="675" ht="15.75" customHeight="1">
      <c r="C675" s="47"/>
      <c r="F675" s="144"/>
    </row>
    <row r="676" ht="15.75" customHeight="1">
      <c r="C676" s="47"/>
      <c r="F676" s="144"/>
    </row>
    <row r="677" ht="15.75" customHeight="1">
      <c r="C677" s="47"/>
      <c r="F677" s="144"/>
    </row>
    <row r="678" ht="15.75" customHeight="1">
      <c r="C678" s="47"/>
      <c r="F678" s="144"/>
    </row>
    <row r="679" ht="15.75" customHeight="1">
      <c r="C679" s="47"/>
      <c r="F679" s="144"/>
    </row>
    <row r="680" ht="15.75" customHeight="1">
      <c r="C680" s="47"/>
      <c r="F680" s="144"/>
    </row>
    <row r="681" ht="15.75" customHeight="1">
      <c r="C681" s="47"/>
      <c r="F681" s="144"/>
    </row>
    <row r="682" ht="15.75" customHeight="1">
      <c r="C682" s="47"/>
      <c r="F682" s="144"/>
    </row>
    <row r="683" ht="15.75" customHeight="1">
      <c r="C683" s="47"/>
      <c r="F683" s="144"/>
    </row>
    <row r="684" ht="15.75" customHeight="1">
      <c r="C684" s="47"/>
      <c r="F684" s="144"/>
    </row>
    <row r="685" ht="15.75" customHeight="1">
      <c r="C685" s="47"/>
      <c r="F685" s="144"/>
    </row>
    <row r="686" ht="15.75" customHeight="1">
      <c r="C686" s="47"/>
      <c r="F686" s="144"/>
    </row>
    <row r="687" ht="15.75" customHeight="1">
      <c r="C687" s="47"/>
      <c r="F687" s="144"/>
    </row>
    <row r="688" ht="15.75" customHeight="1">
      <c r="C688" s="47"/>
      <c r="F688" s="144"/>
    </row>
    <row r="689" ht="15.75" customHeight="1">
      <c r="C689" s="47"/>
      <c r="F689" s="144"/>
    </row>
    <row r="690" ht="15.75" customHeight="1">
      <c r="C690" s="47"/>
      <c r="F690" s="144"/>
    </row>
    <row r="691" ht="15.75" customHeight="1">
      <c r="C691" s="47"/>
      <c r="F691" s="144"/>
    </row>
    <row r="692" ht="15.75" customHeight="1">
      <c r="C692" s="47"/>
      <c r="F692" s="144"/>
    </row>
    <row r="693" ht="15.75" customHeight="1">
      <c r="C693" s="47"/>
      <c r="F693" s="144"/>
    </row>
    <row r="694" ht="15.75" customHeight="1">
      <c r="C694" s="47"/>
      <c r="F694" s="144"/>
    </row>
    <row r="695" ht="15.75" customHeight="1">
      <c r="C695" s="47"/>
      <c r="F695" s="144"/>
    </row>
    <row r="696" ht="15.75" customHeight="1">
      <c r="C696" s="47"/>
      <c r="F696" s="144"/>
    </row>
    <row r="697" ht="15.75" customHeight="1">
      <c r="C697" s="47"/>
      <c r="F697" s="144"/>
    </row>
    <row r="698" ht="15.75" customHeight="1">
      <c r="C698" s="47"/>
      <c r="F698" s="144"/>
    </row>
    <row r="699" ht="15.75" customHeight="1">
      <c r="C699" s="47"/>
      <c r="F699" s="144"/>
    </row>
    <row r="700" ht="15.75" customHeight="1">
      <c r="C700" s="47"/>
      <c r="F700" s="144"/>
    </row>
    <row r="701" ht="15.75" customHeight="1">
      <c r="C701" s="47"/>
      <c r="F701" s="144"/>
    </row>
    <row r="702" ht="15.75" customHeight="1">
      <c r="C702" s="47"/>
      <c r="F702" s="144"/>
    </row>
    <row r="703" ht="15.75" customHeight="1">
      <c r="C703" s="47"/>
      <c r="F703" s="144"/>
    </row>
    <row r="704" ht="15.75" customHeight="1">
      <c r="C704" s="47"/>
      <c r="F704" s="144"/>
    </row>
    <row r="705" ht="15.75" customHeight="1">
      <c r="C705" s="47"/>
      <c r="F705" s="144"/>
    </row>
    <row r="706" ht="15.75" customHeight="1">
      <c r="C706" s="47"/>
      <c r="F706" s="144"/>
    </row>
    <row r="707" ht="15.75" customHeight="1">
      <c r="C707" s="47"/>
      <c r="F707" s="144"/>
    </row>
    <row r="708" ht="15.75" customHeight="1">
      <c r="C708" s="47"/>
      <c r="F708" s="144"/>
    </row>
    <row r="709" ht="15.75" customHeight="1">
      <c r="C709" s="47"/>
      <c r="F709" s="144"/>
    </row>
    <row r="710" ht="15.75" customHeight="1">
      <c r="C710" s="47"/>
      <c r="F710" s="144"/>
    </row>
    <row r="711" ht="15.75" customHeight="1">
      <c r="C711" s="47"/>
      <c r="F711" s="144"/>
    </row>
    <row r="712" ht="15.75" customHeight="1">
      <c r="C712" s="47"/>
      <c r="F712" s="144"/>
    </row>
    <row r="713" ht="15.75" customHeight="1">
      <c r="C713" s="47"/>
      <c r="F713" s="144"/>
    </row>
    <row r="714" ht="15.75" customHeight="1">
      <c r="C714" s="47"/>
      <c r="F714" s="144"/>
    </row>
    <row r="715" ht="15.75" customHeight="1">
      <c r="C715" s="47"/>
      <c r="F715" s="144"/>
    </row>
    <row r="716" ht="15.75" customHeight="1">
      <c r="C716" s="47"/>
      <c r="F716" s="144"/>
    </row>
    <row r="717" ht="15.75" customHeight="1">
      <c r="C717" s="47"/>
      <c r="F717" s="144"/>
    </row>
    <row r="718" ht="15.75" customHeight="1">
      <c r="C718" s="47"/>
      <c r="F718" s="144"/>
    </row>
    <row r="719" ht="15.75" customHeight="1">
      <c r="C719" s="47"/>
      <c r="F719" s="144"/>
    </row>
    <row r="720" ht="15.75" customHeight="1">
      <c r="C720" s="47"/>
      <c r="F720" s="144"/>
    </row>
    <row r="721" ht="15.75" customHeight="1">
      <c r="C721" s="47"/>
      <c r="F721" s="144"/>
    </row>
    <row r="722" ht="15.75" customHeight="1">
      <c r="C722" s="47"/>
      <c r="F722" s="144"/>
    </row>
    <row r="723" ht="15.75" customHeight="1">
      <c r="C723" s="47"/>
      <c r="F723" s="144"/>
    </row>
    <row r="724" ht="15.75" customHeight="1">
      <c r="C724" s="47"/>
      <c r="F724" s="144"/>
    </row>
    <row r="725" ht="15.75" customHeight="1">
      <c r="C725" s="47"/>
      <c r="F725" s="144"/>
    </row>
    <row r="726" ht="15.75" customHeight="1">
      <c r="C726" s="47"/>
      <c r="F726" s="144"/>
    </row>
    <row r="727" ht="15.75" customHeight="1">
      <c r="C727" s="47"/>
      <c r="F727" s="144"/>
    </row>
    <row r="728" ht="15.75" customHeight="1">
      <c r="C728" s="47"/>
      <c r="F728" s="144"/>
    </row>
    <row r="729" ht="15.75" customHeight="1">
      <c r="C729" s="47"/>
      <c r="F729" s="144"/>
    </row>
    <row r="730" ht="15.75" customHeight="1">
      <c r="C730" s="47"/>
      <c r="F730" s="144"/>
    </row>
    <row r="731" ht="15.75" customHeight="1">
      <c r="C731" s="47"/>
      <c r="F731" s="144"/>
    </row>
    <row r="732" ht="15.75" customHeight="1">
      <c r="C732" s="47"/>
      <c r="F732" s="144"/>
    </row>
    <row r="733" ht="15.75" customHeight="1">
      <c r="C733" s="47"/>
      <c r="F733" s="144"/>
    </row>
    <row r="734" ht="15.75" customHeight="1">
      <c r="C734" s="47"/>
      <c r="F734" s="144"/>
    </row>
    <row r="735" ht="15.75" customHeight="1">
      <c r="C735" s="47"/>
      <c r="F735" s="144"/>
    </row>
    <row r="736" ht="15.75" customHeight="1">
      <c r="C736" s="47"/>
      <c r="F736" s="144"/>
    </row>
    <row r="737" ht="15.75" customHeight="1">
      <c r="C737" s="47"/>
      <c r="F737" s="144"/>
    </row>
    <row r="738" ht="15.75" customHeight="1">
      <c r="C738" s="47"/>
      <c r="F738" s="144"/>
    </row>
    <row r="739" ht="15.75" customHeight="1">
      <c r="C739" s="47"/>
      <c r="F739" s="144"/>
    </row>
    <row r="740" ht="15.75" customHeight="1">
      <c r="C740" s="47"/>
      <c r="F740" s="144"/>
    </row>
    <row r="741" ht="15.75" customHeight="1">
      <c r="C741" s="47"/>
      <c r="F741" s="144"/>
    </row>
    <row r="742" ht="15.75" customHeight="1">
      <c r="C742" s="47"/>
      <c r="F742" s="144"/>
    </row>
    <row r="743" ht="15.75" customHeight="1">
      <c r="C743" s="47"/>
      <c r="F743" s="144"/>
    </row>
    <row r="744" ht="15.75" customHeight="1">
      <c r="C744" s="47"/>
      <c r="F744" s="144"/>
    </row>
    <row r="745" ht="15.75" customHeight="1">
      <c r="C745" s="47"/>
      <c r="F745" s="144"/>
    </row>
    <row r="746" ht="15.75" customHeight="1">
      <c r="C746" s="47"/>
      <c r="F746" s="144"/>
    </row>
    <row r="747" ht="15.75" customHeight="1">
      <c r="C747" s="47"/>
      <c r="F747" s="144"/>
    </row>
    <row r="748" ht="15.75" customHeight="1">
      <c r="C748" s="47"/>
      <c r="F748" s="144"/>
    </row>
    <row r="749" ht="15.75" customHeight="1">
      <c r="C749" s="47"/>
      <c r="F749" s="144"/>
    </row>
    <row r="750" ht="15.75" customHeight="1">
      <c r="C750" s="47"/>
      <c r="F750" s="144"/>
    </row>
    <row r="751" ht="15.75" customHeight="1">
      <c r="C751" s="47"/>
      <c r="F751" s="144"/>
    </row>
    <row r="752" ht="15.75" customHeight="1">
      <c r="C752" s="47"/>
      <c r="F752" s="144"/>
    </row>
    <row r="753" ht="15.75" customHeight="1">
      <c r="C753" s="47"/>
      <c r="F753" s="144"/>
    </row>
    <row r="754" ht="15.75" customHeight="1">
      <c r="C754" s="47"/>
      <c r="F754" s="144"/>
    </row>
    <row r="755" ht="15.75" customHeight="1">
      <c r="C755" s="47"/>
      <c r="F755" s="144"/>
    </row>
    <row r="756" ht="15.75" customHeight="1">
      <c r="C756" s="47"/>
      <c r="F756" s="144"/>
    </row>
    <row r="757" ht="15.75" customHeight="1">
      <c r="C757" s="47"/>
      <c r="F757" s="144"/>
    </row>
    <row r="758" ht="15.75" customHeight="1">
      <c r="C758" s="47"/>
      <c r="F758" s="144"/>
    </row>
    <row r="759" ht="15.75" customHeight="1">
      <c r="C759" s="47"/>
      <c r="F759" s="144"/>
    </row>
    <row r="760" ht="15.75" customHeight="1">
      <c r="C760" s="47"/>
      <c r="F760" s="144"/>
    </row>
    <row r="761" ht="15.75" customHeight="1">
      <c r="C761" s="47"/>
      <c r="F761" s="144"/>
    </row>
    <row r="762" ht="15.75" customHeight="1">
      <c r="C762" s="47"/>
      <c r="F762" s="144"/>
    </row>
    <row r="763" ht="15.75" customHeight="1">
      <c r="C763" s="47"/>
      <c r="F763" s="144"/>
    </row>
    <row r="764" ht="15.75" customHeight="1">
      <c r="C764" s="47"/>
      <c r="F764" s="144"/>
    </row>
    <row r="765" ht="15.75" customHeight="1">
      <c r="C765" s="47"/>
      <c r="F765" s="144"/>
    </row>
    <row r="766" ht="15.75" customHeight="1">
      <c r="C766" s="47"/>
      <c r="F766" s="144"/>
    </row>
    <row r="767" ht="15.75" customHeight="1">
      <c r="C767" s="47"/>
      <c r="F767" s="144"/>
    </row>
    <row r="768" ht="15.75" customHeight="1">
      <c r="C768" s="47"/>
      <c r="F768" s="144"/>
    </row>
    <row r="769" ht="15.75" customHeight="1">
      <c r="C769" s="47"/>
      <c r="F769" s="144"/>
    </row>
    <row r="770" ht="15.75" customHeight="1">
      <c r="C770" s="47"/>
      <c r="F770" s="144"/>
    </row>
    <row r="771" ht="15.75" customHeight="1">
      <c r="C771" s="47"/>
      <c r="F771" s="144"/>
    </row>
    <row r="772" ht="15.75" customHeight="1">
      <c r="C772" s="47"/>
      <c r="F772" s="144"/>
    </row>
    <row r="773" ht="15.75" customHeight="1">
      <c r="C773" s="47"/>
      <c r="F773" s="144"/>
    </row>
    <row r="774" ht="15.75" customHeight="1">
      <c r="C774" s="47"/>
      <c r="F774" s="144"/>
    </row>
    <row r="775" ht="15.75" customHeight="1">
      <c r="C775" s="47"/>
      <c r="F775" s="144"/>
    </row>
    <row r="776" ht="15.75" customHeight="1">
      <c r="C776" s="47"/>
      <c r="F776" s="144"/>
    </row>
    <row r="777" ht="15.75" customHeight="1">
      <c r="C777" s="47"/>
      <c r="F777" s="144"/>
    </row>
    <row r="778" ht="15.75" customHeight="1">
      <c r="C778" s="47"/>
      <c r="F778" s="144"/>
    </row>
    <row r="779" ht="15.75" customHeight="1">
      <c r="C779" s="47"/>
      <c r="F779" s="144"/>
    </row>
    <row r="780" ht="15.75" customHeight="1">
      <c r="C780" s="47"/>
      <c r="F780" s="144"/>
    </row>
    <row r="781" ht="15.75" customHeight="1">
      <c r="C781" s="47"/>
      <c r="F781" s="144"/>
    </row>
    <row r="782" ht="15.75" customHeight="1">
      <c r="C782" s="47"/>
      <c r="F782" s="144"/>
    </row>
    <row r="783" ht="15.75" customHeight="1">
      <c r="C783" s="47"/>
      <c r="F783" s="144"/>
    </row>
    <row r="784" ht="15.75" customHeight="1">
      <c r="C784" s="47"/>
      <c r="F784" s="144"/>
    </row>
    <row r="785" ht="15.75" customHeight="1">
      <c r="C785" s="47"/>
      <c r="F785" s="144"/>
    </row>
    <row r="786" ht="15.75" customHeight="1">
      <c r="C786" s="47"/>
      <c r="F786" s="144"/>
    </row>
    <row r="787" ht="15.75" customHeight="1">
      <c r="C787" s="47"/>
      <c r="F787" s="144"/>
    </row>
    <row r="788" ht="15.75" customHeight="1">
      <c r="C788" s="47"/>
      <c r="F788" s="144"/>
    </row>
    <row r="789" ht="15.75" customHeight="1">
      <c r="C789" s="47"/>
      <c r="F789" s="144"/>
    </row>
    <row r="790" ht="15.75" customHeight="1">
      <c r="C790" s="47"/>
      <c r="F790" s="144"/>
    </row>
    <row r="791" ht="15.75" customHeight="1">
      <c r="C791" s="47"/>
      <c r="F791" s="144"/>
    </row>
    <row r="792" ht="15.75" customHeight="1">
      <c r="C792" s="47"/>
      <c r="F792" s="144"/>
    </row>
    <row r="793" ht="15.75" customHeight="1">
      <c r="C793" s="47"/>
      <c r="F793" s="144"/>
    </row>
    <row r="794" ht="15.75" customHeight="1">
      <c r="C794" s="47"/>
      <c r="F794" s="144"/>
    </row>
    <row r="795" ht="15.75" customHeight="1">
      <c r="C795" s="47"/>
      <c r="F795" s="144"/>
    </row>
    <row r="796" ht="15.75" customHeight="1">
      <c r="C796" s="47"/>
      <c r="F796" s="144"/>
    </row>
    <row r="797" ht="15.75" customHeight="1">
      <c r="C797" s="47"/>
      <c r="F797" s="144"/>
    </row>
    <row r="798" ht="15.75" customHeight="1">
      <c r="C798" s="47"/>
      <c r="F798" s="144"/>
    </row>
    <row r="799" ht="15.75" customHeight="1">
      <c r="C799" s="47"/>
      <c r="F799" s="144"/>
    </row>
    <row r="800" ht="15.75" customHeight="1">
      <c r="C800" s="47"/>
      <c r="F800" s="144"/>
    </row>
    <row r="801" ht="15.75" customHeight="1">
      <c r="C801" s="47"/>
      <c r="F801" s="144"/>
    </row>
    <row r="802" ht="15.75" customHeight="1">
      <c r="C802" s="47"/>
      <c r="F802" s="144"/>
    </row>
    <row r="803" ht="15.75" customHeight="1">
      <c r="C803" s="47"/>
      <c r="F803" s="144"/>
    </row>
    <row r="804" ht="15.75" customHeight="1">
      <c r="C804" s="47"/>
      <c r="F804" s="144"/>
    </row>
    <row r="805" ht="15.75" customHeight="1">
      <c r="C805" s="47"/>
      <c r="F805" s="144"/>
    </row>
    <row r="806" ht="15.75" customHeight="1">
      <c r="C806" s="47"/>
      <c r="F806" s="144"/>
    </row>
    <row r="807" ht="15.75" customHeight="1">
      <c r="C807" s="47"/>
      <c r="F807" s="144"/>
    </row>
    <row r="808" ht="15.75" customHeight="1">
      <c r="C808" s="47"/>
      <c r="F808" s="144"/>
    </row>
    <row r="809" ht="15.75" customHeight="1">
      <c r="C809" s="47"/>
      <c r="F809" s="144"/>
    </row>
    <row r="810" ht="15.75" customHeight="1">
      <c r="C810" s="47"/>
      <c r="F810" s="144"/>
    </row>
    <row r="811" ht="15.75" customHeight="1">
      <c r="C811" s="47"/>
      <c r="F811" s="144"/>
    </row>
    <row r="812" ht="15.75" customHeight="1">
      <c r="C812" s="47"/>
      <c r="F812" s="144"/>
    </row>
    <row r="813" ht="15.75" customHeight="1">
      <c r="C813" s="47"/>
      <c r="F813" s="144"/>
    </row>
    <row r="814" ht="15.75" customHeight="1">
      <c r="C814" s="47"/>
      <c r="F814" s="144"/>
    </row>
    <row r="815" ht="15.75" customHeight="1">
      <c r="C815" s="47"/>
      <c r="F815" s="144"/>
    </row>
    <row r="816" ht="15.75" customHeight="1">
      <c r="C816" s="47"/>
      <c r="F816" s="144"/>
    </row>
    <row r="817" ht="15.75" customHeight="1">
      <c r="C817" s="47"/>
      <c r="F817" s="144"/>
    </row>
    <row r="818" ht="15.75" customHeight="1">
      <c r="C818" s="47"/>
      <c r="F818" s="144"/>
    </row>
    <row r="819" ht="15.75" customHeight="1">
      <c r="C819" s="47"/>
      <c r="F819" s="144"/>
    </row>
    <row r="820" ht="15.75" customHeight="1">
      <c r="C820" s="47"/>
      <c r="F820" s="144"/>
    </row>
    <row r="821" ht="15.75" customHeight="1">
      <c r="C821" s="47"/>
      <c r="F821" s="144"/>
    </row>
    <row r="822" ht="15.75" customHeight="1">
      <c r="C822" s="47"/>
      <c r="F822" s="144"/>
    </row>
    <row r="823" ht="15.75" customHeight="1">
      <c r="C823" s="47"/>
      <c r="F823" s="144"/>
    </row>
    <row r="824" ht="15.75" customHeight="1">
      <c r="C824" s="47"/>
      <c r="F824" s="144"/>
    </row>
    <row r="825" ht="15.75" customHeight="1">
      <c r="C825" s="47"/>
      <c r="F825" s="144"/>
    </row>
    <row r="826" ht="15.75" customHeight="1">
      <c r="C826" s="47"/>
      <c r="F826" s="144"/>
    </row>
    <row r="827" ht="15.75" customHeight="1">
      <c r="C827" s="47"/>
      <c r="F827" s="144"/>
    </row>
    <row r="828" ht="15.75" customHeight="1">
      <c r="C828" s="47"/>
      <c r="F828" s="144"/>
    </row>
    <row r="829" ht="15.75" customHeight="1">
      <c r="C829" s="47"/>
      <c r="F829" s="144"/>
    </row>
    <row r="830" ht="15.75" customHeight="1">
      <c r="C830" s="47"/>
      <c r="F830" s="144"/>
    </row>
    <row r="831" ht="15.75" customHeight="1">
      <c r="C831" s="47"/>
      <c r="F831" s="144"/>
    </row>
    <row r="832" ht="15.75" customHeight="1">
      <c r="C832" s="47"/>
      <c r="F832" s="144"/>
    </row>
    <row r="833" ht="15.75" customHeight="1">
      <c r="C833" s="47"/>
      <c r="F833" s="144"/>
    </row>
    <row r="834" ht="15.75" customHeight="1">
      <c r="C834" s="47"/>
      <c r="F834" s="144"/>
    </row>
    <row r="835" ht="15.75" customHeight="1">
      <c r="C835" s="47"/>
      <c r="F835" s="144"/>
    </row>
    <row r="836" ht="15.75" customHeight="1">
      <c r="C836" s="47"/>
      <c r="F836" s="144"/>
    </row>
    <row r="837" ht="15.75" customHeight="1">
      <c r="C837" s="47"/>
      <c r="F837" s="144"/>
    </row>
    <row r="838" ht="15.75" customHeight="1">
      <c r="C838" s="47"/>
      <c r="F838" s="144"/>
    </row>
    <row r="839" ht="15.75" customHeight="1">
      <c r="C839" s="47"/>
      <c r="F839" s="144"/>
    </row>
    <row r="840" ht="15.75" customHeight="1">
      <c r="C840" s="47"/>
      <c r="F840" s="144"/>
    </row>
    <row r="841" ht="15.75" customHeight="1">
      <c r="C841" s="47"/>
      <c r="F841" s="144"/>
    </row>
    <row r="842" ht="15.75" customHeight="1">
      <c r="C842" s="47"/>
      <c r="F842" s="144"/>
    </row>
    <row r="843" ht="15.75" customHeight="1">
      <c r="C843" s="47"/>
      <c r="F843" s="144"/>
    </row>
    <row r="844" ht="15.75" customHeight="1">
      <c r="C844" s="47"/>
      <c r="F844" s="144"/>
    </row>
    <row r="845" ht="15.75" customHeight="1">
      <c r="C845" s="47"/>
      <c r="F845" s="144"/>
    </row>
    <row r="846" ht="15.75" customHeight="1">
      <c r="C846" s="47"/>
      <c r="F846" s="144"/>
    </row>
    <row r="847" ht="15.75" customHeight="1">
      <c r="C847" s="47"/>
      <c r="F847" s="144"/>
    </row>
    <row r="848" ht="15.75" customHeight="1">
      <c r="C848" s="47"/>
      <c r="F848" s="144"/>
    </row>
    <row r="849" ht="15.75" customHeight="1">
      <c r="C849" s="47"/>
      <c r="F849" s="144"/>
    </row>
    <row r="850" ht="15.75" customHeight="1">
      <c r="C850" s="47"/>
      <c r="F850" s="144"/>
    </row>
    <row r="851" ht="15.75" customHeight="1">
      <c r="C851" s="47"/>
      <c r="F851" s="144"/>
    </row>
    <row r="852" ht="15.75" customHeight="1">
      <c r="C852" s="47"/>
      <c r="F852" s="144"/>
    </row>
    <row r="853" ht="15.75" customHeight="1">
      <c r="C853" s="47"/>
      <c r="F853" s="144"/>
    </row>
    <row r="854" ht="15.75" customHeight="1">
      <c r="C854" s="47"/>
      <c r="F854" s="144"/>
    </row>
    <row r="855" ht="15.75" customHeight="1">
      <c r="C855" s="47"/>
      <c r="F855" s="144"/>
    </row>
    <row r="856" ht="15.75" customHeight="1">
      <c r="C856" s="47"/>
      <c r="F856" s="144"/>
    </row>
    <row r="857" ht="15.75" customHeight="1">
      <c r="C857" s="47"/>
      <c r="F857" s="144"/>
    </row>
    <row r="858" ht="15.75" customHeight="1">
      <c r="C858" s="47"/>
      <c r="F858" s="144"/>
    </row>
    <row r="859" ht="15.75" customHeight="1">
      <c r="C859" s="47"/>
      <c r="F859" s="144"/>
    </row>
    <row r="860" ht="15.75" customHeight="1">
      <c r="C860" s="47"/>
      <c r="F860" s="144"/>
    </row>
    <row r="861" ht="15.75" customHeight="1">
      <c r="C861" s="47"/>
      <c r="F861" s="144"/>
    </row>
    <row r="862" ht="15.75" customHeight="1">
      <c r="C862" s="47"/>
      <c r="F862" s="144"/>
    </row>
    <row r="863" ht="15.75" customHeight="1">
      <c r="C863" s="47"/>
      <c r="F863" s="144"/>
    </row>
    <row r="864" ht="15.75" customHeight="1">
      <c r="C864" s="47"/>
      <c r="F864" s="144"/>
    </row>
    <row r="865" ht="15.75" customHeight="1">
      <c r="C865" s="47"/>
      <c r="F865" s="144"/>
    </row>
    <row r="866" ht="15.75" customHeight="1">
      <c r="C866" s="47"/>
      <c r="F866" s="144"/>
    </row>
    <row r="867" ht="15.75" customHeight="1">
      <c r="C867" s="47"/>
      <c r="F867" s="144"/>
    </row>
    <row r="868" ht="15.75" customHeight="1">
      <c r="C868" s="47"/>
      <c r="F868" s="144"/>
    </row>
    <row r="869" ht="15.75" customHeight="1">
      <c r="C869" s="47"/>
      <c r="F869" s="144"/>
    </row>
    <row r="870" ht="15.75" customHeight="1">
      <c r="C870" s="47"/>
      <c r="F870" s="144"/>
    </row>
    <row r="871" ht="15.75" customHeight="1">
      <c r="C871" s="47"/>
      <c r="F871" s="144"/>
    </row>
    <row r="872" ht="15.75" customHeight="1">
      <c r="C872" s="47"/>
      <c r="F872" s="144"/>
    </row>
    <row r="873" ht="15.75" customHeight="1">
      <c r="C873" s="47"/>
      <c r="F873" s="144"/>
    </row>
    <row r="874" ht="15.75" customHeight="1">
      <c r="C874" s="47"/>
      <c r="F874" s="144"/>
    </row>
    <row r="875" ht="15.75" customHeight="1">
      <c r="C875" s="47"/>
      <c r="F875" s="144"/>
    </row>
    <row r="876" ht="15.75" customHeight="1">
      <c r="C876" s="47"/>
      <c r="F876" s="144"/>
    </row>
    <row r="877" ht="15.75" customHeight="1">
      <c r="C877" s="47"/>
      <c r="F877" s="144"/>
    </row>
    <row r="878" ht="15.75" customHeight="1">
      <c r="C878" s="47"/>
      <c r="F878" s="144"/>
    </row>
    <row r="879" ht="15.75" customHeight="1">
      <c r="C879" s="47"/>
      <c r="F879" s="144"/>
    </row>
    <row r="880" ht="15.75" customHeight="1">
      <c r="C880" s="47"/>
      <c r="F880" s="144"/>
    </row>
    <row r="881" ht="15.75" customHeight="1">
      <c r="C881" s="47"/>
      <c r="F881" s="144"/>
    </row>
    <row r="882" ht="15.75" customHeight="1">
      <c r="C882" s="47"/>
      <c r="F882" s="144"/>
    </row>
    <row r="883" ht="15.75" customHeight="1">
      <c r="C883" s="47"/>
      <c r="F883" s="144"/>
    </row>
    <row r="884" ht="15.75" customHeight="1">
      <c r="C884" s="47"/>
      <c r="F884" s="144"/>
    </row>
    <row r="885" ht="15.75" customHeight="1">
      <c r="C885" s="47"/>
      <c r="F885" s="144"/>
    </row>
    <row r="886" ht="15.75" customHeight="1">
      <c r="C886" s="47"/>
      <c r="F886" s="144"/>
    </row>
    <row r="887" ht="15.75" customHeight="1">
      <c r="C887" s="47"/>
      <c r="F887" s="144"/>
    </row>
    <row r="888" ht="15.75" customHeight="1">
      <c r="C888" s="47"/>
      <c r="F888" s="144"/>
    </row>
    <row r="889" ht="15.75" customHeight="1">
      <c r="C889" s="47"/>
      <c r="F889" s="144"/>
    </row>
    <row r="890" ht="15.75" customHeight="1">
      <c r="C890" s="47"/>
      <c r="F890" s="144"/>
    </row>
    <row r="891" ht="15.75" customHeight="1">
      <c r="C891" s="47"/>
      <c r="F891" s="144"/>
    </row>
    <row r="892" ht="15.75" customHeight="1">
      <c r="C892" s="47"/>
      <c r="F892" s="144"/>
    </row>
    <row r="893" ht="15.75" customHeight="1">
      <c r="C893" s="47"/>
      <c r="F893" s="144"/>
    </row>
    <row r="894" ht="15.75" customHeight="1">
      <c r="C894" s="47"/>
      <c r="F894" s="144"/>
    </row>
    <row r="895" ht="15.75" customHeight="1">
      <c r="C895" s="47"/>
      <c r="F895" s="144"/>
    </row>
    <row r="896" ht="15.75" customHeight="1">
      <c r="C896" s="47"/>
      <c r="F896" s="144"/>
    </row>
    <row r="897" ht="15.75" customHeight="1">
      <c r="C897" s="47"/>
      <c r="F897" s="144"/>
    </row>
    <row r="898" ht="15.75" customHeight="1">
      <c r="C898" s="47"/>
      <c r="F898" s="144"/>
    </row>
    <row r="899" ht="15.75" customHeight="1">
      <c r="C899" s="47"/>
      <c r="F899" s="144"/>
    </row>
    <row r="900" ht="15.75" customHeight="1">
      <c r="C900" s="47"/>
      <c r="F900" s="144"/>
    </row>
    <row r="901" ht="15.75" customHeight="1">
      <c r="C901" s="47"/>
      <c r="F901" s="144"/>
    </row>
    <row r="902" ht="15.75" customHeight="1">
      <c r="C902" s="47"/>
      <c r="F902" s="144"/>
    </row>
    <row r="903" ht="15.75" customHeight="1">
      <c r="C903" s="47"/>
      <c r="F903" s="144"/>
    </row>
    <row r="904" ht="15.75" customHeight="1">
      <c r="C904" s="47"/>
      <c r="F904" s="144"/>
    </row>
    <row r="905" ht="15.75" customHeight="1">
      <c r="C905" s="47"/>
      <c r="F905" s="144"/>
    </row>
    <row r="906" ht="15.75" customHeight="1">
      <c r="C906" s="47"/>
      <c r="F906" s="144"/>
    </row>
    <row r="907" ht="15.75" customHeight="1">
      <c r="C907" s="47"/>
      <c r="F907" s="144"/>
    </row>
    <row r="908" ht="15.75" customHeight="1">
      <c r="C908" s="47"/>
      <c r="F908" s="144"/>
    </row>
    <row r="909" ht="15.75" customHeight="1">
      <c r="C909" s="47"/>
      <c r="F909" s="144"/>
    </row>
    <row r="910" ht="15.75" customHeight="1">
      <c r="C910" s="47"/>
      <c r="F910" s="144"/>
    </row>
    <row r="911" ht="15.75" customHeight="1">
      <c r="C911" s="47"/>
      <c r="F911" s="144"/>
    </row>
    <row r="912" ht="15.75" customHeight="1">
      <c r="C912" s="47"/>
      <c r="F912" s="144"/>
    </row>
    <row r="913" ht="15.75" customHeight="1">
      <c r="C913" s="47"/>
      <c r="F913" s="144"/>
    </row>
    <row r="914" ht="15.75" customHeight="1">
      <c r="C914" s="47"/>
      <c r="F914" s="144"/>
    </row>
    <row r="915" ht="15.75" customHeight="1">
      <c r="C915" s="47"/>
      <c r="F915" s="144"/>
    </row>
    <row r="916" ht="15.75" customHeight="1">
      <c r="C916" s="47"/>
      <c r="F916" s="144"/>
    </row>
    <row r="917" ht="15.75" customHeight="1">
      <c r="C917" s="47"/>
      <c r="F917" s="144"/>
    </row>
    <row r="918" ht="15.75" customHeight="1">
      <c r="C918" s="47"/>
      <c r="F918" s="144"/>
    </row>
    <row r="919" ht="15.75" customHeight="1">
      <c r="C919" s="47"/>
      <c r="F919" s="144"/>
    </row>
    <row r="920" ht="15.75" customHeight="1">
      <c r="C920" s="47"/>
      <c r="F920" s="144"/>
    </row>
    <row r="921" ht="15.75" customHeight="1">
      <c r="C921" s="47"/>
      <c r="F921" s="144"/>
    </row>
    <row r="922" ht="15.75" customHeight="1">
      <c r="C922" s="47"/>
      <c r="F922" s="144"/>
    </row>
    <row r="923" ht="15.75" customHeight="1">
      <c r="C923" s="47"/>
      <c r="F923" s="144"/>
    </row>
    <row r="924" ht="15.75" customHeight="1">
      <c r="C924" s="47"/>
      <c r="F924" s="144"/>
    </row>
    <row r="925" ht="15.75" customHeight="1">
      <c r="C925" s="47"/>
      <c r="F925" s="144"/>
    </row>
    <row r="926" ht="15.75" customHeight="1">
      <c r="C926" s="47"/>
      <c r="F926" s="144"/>
    </row>
    <row r="927" ht="15.75" customHeight="1">
      <c r="C927" s="47"/>
      <c r="F927" s="144"/>
    </row>
    <row r="928" ht="15.75" customHeight="1">
      <c r="C928" s="47"/>
      <c r="F928" s="144"/>
    </row>
    <row r="929" ht="15.75" customHeight="1">
      <c r="C929" s="47"/>
      <c r="F929" s="144"/>
    </row>
    <row r="930" ht="15.75" customHeight="1">
      <c r="C930" s="47"/>
      <c r="F930" s="144"/>
    </row>
    <row r="931" ht="15.75" customHeight="1">
      <c r="C931" s="47"/>
      <c r="F931" s="144"/>
    </row>
    <row r="932" ht="15.75" customHeight="1">
      <c r="C932" s="47"/>
      <c r="F932" s="144"/>
    </row>
    <row r="933" ht="15.75" customHeight="1">
      <c r="C933" s="47"/>
      <c r="F933" s="144"/>
    </row>
  </sheetData>
  <autoFilter ref="$A$8:$J$24"/>
  <mergeCells count="2">
    <mergeCell ref="A1:E5"/>
    <mergeCell ref="D7:E7"/>
  </mergeCells>
  <hyperlinks>
    <hyperlink display="Articles" location="Equity Resources!A10" ref="G1"/>
    <hyperlink display="Books" location="Equity Resources!A47" ref="G2"/>
    <hyperlink display="Podcasts" location="Equity Resources!A61" ref="G3"/>
    <hyperlink display="Videos" location="Equity Resources!A71" ref="G4"/>
    <hyperlink display="Webinars" location="Equity Resources!A95" ref="G5"/>
    <hyperlink display="Activities &amp; Guides" location="Equity Resources!A98" ref="G6"/>
    <hyperlink r:id="rId1" ref="D11"/>
    <hyperlink r:id="rId2" ref="D13"/>
    <hyperlink r:id="rId3" ref="D14"/>
    <hyperlink r:id="rId4" ref="D15"/>
    <hyperlink r:id="rId5" ref="D20"/>
    <hyperlink r:id="rId6" ref="D22"/>
    <hyperlink r:id="rId7" ref="D23"/>
    <hyperlink r:id="rId8" ref="D24"/>
    <hyperlink r:id="rId9" ref="D26"/>
    <hyperlink r:id="rId10" ref="D28"/>
    <hyperlink r:id="rId11" ref="D29"/>
  </hyperlinks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16.71"/>
    <col customWidth="1" min="2" max="2" width="26.57"/>
    <col customWidth="1" min="3" max="3" width="42.0"/>
    <col customWidth="1" min="4" max="4" width="7.57"/>
    <col customWidth="1" min="5" max="5" width="11.57"/>
    <col customWidth="1" min="6" max="6" width="31.57"/>
    <col customWidth="1" min="7" max="7" width="28.71"/>
    <col customWidth="1" min="8" max="8" width="17.0"/>
    <col customWidth="1" min="9" max="9" width="24.43"/>
    <col customWidth="1" min="10" max="10" width="27.71"/>
  </cols>
  <sheetData>
    <row r="1" ht="12.0" customHeight="1">
      <c r="A1" s="16" t="s">
        <v>283</v>
      </c>
      <c r="F1" s="2" t="s">
        <v>1</v>
      </c>
      <c r="G1" s="3" t="s">
        <v>2</v>
      </c>
      <c r="H1" s="4"/>
      <c r="I1" s="5"/>
      <c r="J1" s="6"/>
    </row>
    <row r="2" ht="15.75" customHeight="1">
      <c r="F2" s="7"/>
      <c r="G2" s="8" t="s">
        <v>3</v>
      </c>
      <c r="H2" s="4"/>
      <c r="I2" s="5"/>
      <c r="J2" s="6"/>
    </row>
    <row r="3" ht="15.75" customHeight="1">
      <c r="F3" s="9"/>
      <c r="G3" s="10" t="s">
        <v>4</v>
      </c>
      <c r="H3" s="4"/>
      <c r="I3" s="11"/>
      <c r="J3" s="12"/>
    </row>
    <row r="4" ht="15.75" customHeight="1">
      <c r="F4" s="9"/>
      <c r="G4" s="10" t="s">
        <v>5</v>
      </c>
      <c r="H4" s="4"/>
      <c r="I4" s="11"/>
      <c r="J4" s="12"/>
    </row>
    <row r="5" ht="15.75" customHeight="1">
      <c r="F5" s="13" t="s">
        <v>284</v>
      </c>
      <c r="G5" s="8" t="s">
        <v>7</v>
      </c>
      <c r="H5" s="11"/>
      <c r="I5" s="11"/>
      <c r="J5" s="14"/>
    </row>
    <row r="6" ht="15.75" customHeight="1">
      <c r="A6" s="16"/>
      <c r="B6" s="16"/>
      <c r="C6" s="16"/>
      <c r="D6" s="16"/>
      <c r="E6" s="16"/>
      <c r="F6" s="9"/>
      <c r="G6" s="17" t="s">
        <v>9</v>
      </c>
      <c r="H6" s="11"/>
      <c r="I6" s="11"/>
      <c r="J6" s="18"/>
    </row>
    <row r="7" ht="29.25" customHeight="1">
      <c r="A7" s="19" t="s">
        <v>10</v>
      </c>
      <c r="B7" s="19" t="s">
        <v>11</v>
      </c>
      <c r="C7" s="19" t="s">
        <v>12</v>
      </c>
      <c r="D7" s="20" t="s">
        <v>13</v>
      </c>
      <c r="F7" s="21" t="s">
        <v>14</v>
      </c>
      <c r="G7" s="22" t="s">
        <v>15</v>
      </c>
      <c r="H7" s="22" t="s">
        <v>16</v>
      </c>
      <c r="I7" s="23"/>
      <c r="J7" s="24"/>
    </row>
    <row r="8" ht="10.5" customHeight="1">
      <c r="A8" s="25"/>
      <c r="B8" s="25"/>
      <c r="C8" s="25"/>
      <c r="D8" s="26"/>
      <c r="E8" s="27"/>
      <c r="F8" s="28"/>
      <c r="G8" s="26"/>
      <c r="H8" s="26"/>
      <c r="I8" s="26"/>
      <c r="J8" s="26"/>
    </row>
    <row r="9" ht="6.0" customHeight="1">
      <c r="A9" s="29"/>
      <c r="B9" s="29"/>
      <c r="C9" s="30"/>
      <c r="D9" s="31"/>
      <c r="E9" s="32"/>
      <c r="F9" s="33"/>
      <c r="G9" s="34"/>
      <c r="H9" s="35"/>
      <c r="I9" s="35"/>
      <c r="J9" s="36"/>
    </row>
    <row r="10" ht="15.75" customHeight="1">
      <c r="A10" s="37" t="s">
        <v>17</v>
      </c>
      <c r="B10" s="38" t="s">
        <v>18</v>
      </c>
      <c r="C10" s="39" t="s">
        <v>22</v>
      </c>
      <c r="D10" s="40" t="s">
        <v>13</v>
      </c>
      <c r="E10" s="41"/>
      <c r="F10" s="42" t="s">
        <v>23</v>
      </c>
      <c r="G10" s="43">
        <v>2019.0</v>
      </c>
      <c r="H10" s="44" t="s">
        <v>21</v>
      </c>
      <c r="I10" s="45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ht="15.75" customHeight="1">
      <c r="A11" s="48" t="s">
        <v>17</v>
      </c>
      <c r="B11" s="48" t="s">
        <v>79</v>
      </c>
      <c r="C11" s="48" t="s">
        <v>80</v>
      </c>
      <c r="D11" s="49" t="str">
        <f>HYPERLINK("http://causaoregon.org/wp-content/uploads/2012/05/Latino-Contributions-to-Oregon-Executive-Summary.pdf","Link")</f>
        <v>Link</v>
      </c>
      <c r="E11" s="54"/>
      <c r="F11" s="55" t="s">
        <v>81</v>
      </c>
      <c r="G11" s="56">
        <v>2012.0</v>
      </c>
      <c r="H11" s="44" t="s">
        <v>21</v>
      </c>
      <c r="I11" s="57"/>
      <c r="J11" s="58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ht="15.75" customHeight="1">
      <c r="A12" s="48" t="s">
        <v>17</v>
      </c>
      <c r="B12" s="37" t="s">
        <v>32</v>
      </c>
      <c r="C12" s="48" t="s">
        <v>94</v>
      </c>
      <c r="D12" s="49" t="str">
        <f>HYPERLINK("http://racetolead.org/women-of-color/","Link")</f>
        <v>Link</v>
      </c>
      <c r="E12" s="67"/>
      <c r="F12" s="55" t="s">
        <v>95</v>
      </c>
      <c r="G12" s="68">
        <v>2019.0</v>
      </c>
      <c r="H12" s="44" t="s">
        <v>21</v>
      </c>
      <c r="I12" s="57"/>
      <c r="J12" s="69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ht="15.75" customHeight="1">
      <c r="A13" s="82" t="s">
        <v>17</v>
      </c>
      <c r="B13" s="82" t="s">
        <v>107</v>
      </c>
      <c r="C13" s="82" t="s">
        <v>108</v>
      </c>
      <c r="D13" s="146" t="s">
        <v>13</v>
      </c>
      <c r="E13" s="147"/>
      <c r="F13" s="148" t="s">
        <v>109</v>
      </c>
      <c r="G13" s="149">
        <v>41791.0</v>
      </c>
      <c r="H13" s="150" t="s">
        <v>21</v>
      </c>
      <c r="I13" s="57"/>
      <c r="J13" s="69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ht="15.75" customHeight="1">
      <c r="A14" s="82" t="s">
        <v>285</v>
      </c>
      <c r="B14" s="82" t="s">
        <v>98</v>
      </c>
      <c r="C14" s="82" t="s">
        <v>286</v>
      </c>
      <c r="D14" s="151" t="s">
        <v>13</v>
      </c>
      <c r="E14" s="147"/>
      <c r="F14" s="76" t="s">
        <v>287</v>
      </c>
      <c r="G14" s="152">
        <v>2019.0</v>
      </c>
      <c r="H14" s="150" t="s">
        <v>21</v>
      </c>
      <c r="I14" s="57"/>
      <c r="J14" s="6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ht="15.75" customHeight="1">
      <c r="A15" s="82" t="s">
        <v>17</v>
      </c>
      <c r="B15" s="82" t="s">
        <v>288</v>
      </c>
      <c r="C15" s="82" t="s">
        <v>289</v>
      </c>
      <c r="D15" s="151" t="s">
        <v>13</v>
      </c>
      <c r="E15" s="147"/>
      <c r="F15" s="76"/>
      <c r="G15" s="149"/>
      <c r="H15" s="150"/>
      <c r="I15" s="57"/>
      <c r="J15" s="69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ht="15.75" customHeight="1">
      <c r="A16" s="82" t="s">
        <v>17</v>
      </c>
      <c r="B16" s="82" t="s">
        <v>288</v>
      </c>
      <c r="C16" s="82" t="s">
        <v>290</v>
      </c>
      <c r="D16" s="151" t="s">
        <v>13</v>
      </c>
      <c r="E16" s="147"/>
      <c r="F16" s="76"/>
      <c r="G16" s="149"/>
      <c r="H16" s="150"/>
      <c r="I16" s="57"/>
      <c r="J16" s="6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ht="15.75" customHeight="1">
      <c r="A17" s="82" t="s">
        <v>17</v>
      </c>
      <c r="B17" s="82" t="s">
        <v>288</v>
      </c>
      <c r="C17" s="82" t="s">
        <v>291</v>
      </c>
      <c r="D17" s="151" t="s">
        <v>13</v>
      </c>
      <c r="E17" s="147"/>
      <c r="F17" s="76"/>
      <c r="G17" s="149"/>
      <c r="H17" s="150"/>
      <c r="I17" s="57"/>
      <c r="J17" s="69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ht="15.75" customHeight="1">
      <c r="A18" s="82" t="s">
        <v>17</v>
      </c>
      <c r="B18" s="82" t="s">
        <v>288</v>
      </c>
      <c r="C18" s="82" t="s">
        <v>292</v>
      </c>
      <c r="D18" s="151" t="s">
        <v>13</v>
      </c>
      <c r="E18" s="147"/>
      <c r="F18" s="76"/>
      <c r="G18" s="149"/>
      <c r="H18" s="150"/>
      <c r="I18" s="57"/>
      <c r="J18" s="69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ht="15.75" customHeight="1">
      <c r="A19" s="82" t="s">
        <v>17</v>
      </c>
      <c r="B19" s="82" t="s">
        <v>288</v>
      </c>
      <c r="C19" s="82" t="s">
        <v>293</v>
      </c>
      <c r="D19" s="151" t="s">
        <v>13</v>
      </c>
      <c r="E19" s="147"/>
      <c r="F19" s="76"/>
      <c r="G19" s="149"/>
      <c r="H19" s="150"/>
      <c r="I19" s="57"/>
      <c r="J19" s="69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ht="15.75" customHeight="1">
      <c r="A20" s="82" t="s">
        <v>17</v>
      </c>
      <c r="B20" s="82" t="s">
        <v>288</v>
      </c>
      <c r="C20" s="82" t="s">
        <v>294</v>
      </c>
      <c r="D20" s="151" t="s">
        <v>13</v>
      </c>
      <c r="E20" s="147"/>
      <c r="F20" s="76"/>
      <c r="G20" s="149"/>
      <c r="H20" s="150"/>
      <c r="I20" s="57"/>
      <c r="J20" s="69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ht="15.75" customHeight="1">
      <c r="A21" s="82" t="s">
        <v>17</v>
      </c>
      <c r="B21" s="82" t="s">
        <v>295</v>
      </c>
      <c r="C21" s="82" t="s">
        <v>296</v>
      </c>
      <c r="D21" s="151" t="s">
        <v>13</v>
      </c>
      <c r="E21" s="147"/>
      <c r="F21" s="76" t="s">
        <v>297</v>
      </c>
      <c r="G21" s="152">
        <v>2021.0</v>
      </c>
      <c r="H21" s="150" t="s">
        <v>21</v>
      </c>
      <c r="I21" s="57"/>
      <c r="J21" s="69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ht="6.0" customHeight="1">
      <c r="A22" s="92"/>
      <c r="B22" s="92"/>
      <c r="C22" s="92"/>
      <c r="D22" s="93"/>
      <c r="E22" s="94"/>
      <c r="F22" s="95"/>
      <c r="G22" s="96"/>
      <c r="H22" s="97"/>
      <c r="I22" s="35"/>
      <c r="J22" s="36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ht="15.75" customHeight="1">
      <c r="A23" s="38" t="s">
        <v>128</v>
      </c>
      <c r="B23" s="38" t="s">
        <v>18</v>
      </c>
      <c r="C23" s="39" t="s">
        <v>129</v>
      </c>
      <c r="D23" s="40" t="s">
        <v>13</v>
      </c>
      <c r="E23" s="98"/>
      <c r="F23" s="42" t="s">
        <v>68</v>
      </c>
      <c r="G23" s="43">
        <v>2019.0</v>
      </c>
      <c r="H23" s="99">
        <v>17.0</v>
      </c>
      <c r="I23" s="45"/>
      <c r="J23" s="100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ht="15.75" customHeight="1">
      <c r="A24" s="38" t="s">
        <v>128</v>
      </c>
      <c r="B24" s="38" t="s">
        <v>18</v>
      </c>
      <c r="C24" s="39" t="s">
        <v>130</v>
      </c>
      <c r="D24" s="40" t="s">
        <v>13</v>
      </c>
      <c r="E24" s="98"/>
      <c r="F24" s="42" t="s">
        <v>131</v>
      </c>
      <c r="G24" s="43">
        <v>2018.0</v>
      </c>
      <c r="H24" s="99">
        <v>15.0</v>
      </c>
      <c r="I24" s="45"/>
      <c r="J24" s="100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ht="15.75" customHeight="1">
      <c r="A25" s="153" t="s">
        <v>128</v>
      </c>
      <c r="B25" s="153" t="s">
        <v>132</v>
      </c>
      <c r="C25" s="153" t="s">
        <v>133</v>
      </c>
      <c r="D25" s="146" t="s">
        <v>13</v>
      </c>
      <c r="E25" s="154"/>
      <c r="F25" s="155" t="s">
        <v>134</v>
      </c>
      <c r="G25" s="150">
        <v>2017.0</v>
      </c>
      <c r="H25" s="156">
        <v>15.0</v>
      </c>
      <c r="I25" s="45"/>
      <c r="J25" s="100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ht="15.75" customHeight="1">
      <c r="A26" s="38" t="s">
        <v>128</v>
      </c>
      <c r="B26" s="38" t="s">
        <v>144</v>
      </c>
      <c r="C26" s="39" t="s">
        <v>145</v>
      </c>
      <c r="D26" s="40" t="s">
        <v>13</v>
      </c>
      <c r="E26" s="98"/>
      <c r="F26" s="42" t="s">
        <v>146</v>
      </c>
      <c r="G26" s="43">
        <v>2017.0</v>
      </c>
      <c r="H26" s="99">
        <v>14.0</v>
      </c>
      <c r="I26" s="45"/>
      <c r="J26" s="100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ht="15.75" customHeight="1">
      <c r="A27" s="39" t="s">
        <v>128</v>
      </c>
      <c r="B27" s="104" t="s">
        <v>152</v>
      </c>
      <c r="C27" s="104" t="s">
        <v>153</v>
      </c>
      <c r="D27" s="40" t="s">
        <v>13</v>
      </c>
      <c r="E27" s="105"/>
      <c r="F27" s="106" t="s">
        <v>154</v>
      </c>
      <c r="G27" s="107">
        <v>2018.0</v>
      </c>
      <c r="H27" s="99">
        <v>18.0</v>
      </c>
      <c r="I27" s="45"/>
      <c r="J27" s="108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ht="6.0" customHeight="1">
      <c r="A28" s="92"/>
      <c r="B28" s="92"/>
      <c r="C28" s="109"/>
      <c r="D28" s="93"/>
      <c r="E28" s="94"/>
      <c r="F28" s="95"/>
      <c r="G28" s="96"/>
      <c r="H28" s="97"/>
      <c r="I28" s="35"/>
      <c r="J28" s="36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ht="15.75" customHeight="1">
      <c r="A29" s="38" t="s">
        <v>157</v>
      </c>
      <c r="B29" s="104" t="s">
        <v>18</v>
      </c>
      <c r="C29" s="104" t="s">
        <v>158</v>
      </c>
      <c r="D29" s="40" t="s">
        <v>13</v>
      </c>
      <c r="E29" s="110"/>
      <c r="F29" s="106" t="s">
        <v>159</v>
      </c>
      <c r="G29" s="107">
        <v>2020.0</v>
      </c>
      <c r="H29" s="44" t="s">
        <v>21</v>
      </c>
      <c r="I29" s="45"/>
      <c r="J29" s="111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ht="15.75" customHeight="1">
      <c r="A30" s="38" t="s">
        <v>157</v>
      </c>
      <c r="B30" s="104" t="s">
        <v>298</v>
      </c>
      <c r="C30" s="104" t="s">
        <v>299</v>
      </c>
      <c r="D30" s="40" t="s">
        <v>13</v>
      </c>
      <c r="E30" s="110"/>
      <c r="F30" s="106" t="s">
        <v>300</v>
      </c>
      <c r="G30" s="107"/>
      <c r="H30" s="44"/>
      <c r="I30" s="45"/>
      <c r="J30" s="111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ht="6.0" customHeight="1">
      <c r="A31" s="92"/>
      <c r="B31" s="92"/>
      <c r="C31" s="109"/>
      <c r="D31" s="93"/>
      <c r="E31" s="94"/>
      <c r="F31" s="95"/>
      <c r="G31" s="96"/>
      <c r="H31" s="97"/>
      <c r="I31" s="35"/>
      <c r="J31" s="36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ht="15.75" customHeight="1">
      <c r="A32" s="72" t="s">
        <v>179</v>
      </c>
      <c r="B32" s="37" t="s">
        <v>18</v>
      </c>
      <c r="C32" s="72" t="s">
        <v>230</v>
      </c>
      <c r="D32" s="119" t="s">
        <v>13</v>
      </c>
      <c r="E32" s="116"/>
      <c r="F32" s="113" t="s">
        <v>214</v>
      </c>
      <c r="G32" s="114">
        <v>2020.0</v>
      </c>
      <c r="H32" s="117" t="s">
        <v>21</v>
      </c>
      <c r="I32" s="118"/>
      <c r="J32" s="66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ht="15.75" customHeight="1">
      <c r="A33" s="72" t="s">
        <v>179</v>
      </c>
      <c r="B33" s="37" t="s">
        <v>301</v>
      </c>
      <c r="C33" s="72" t="s">
        <v>302</v>
      </c>
      <c r="D33" s="119" t="s">
        <v>13</v>
      </c>
      <c r="E33" s="116"/>
      <c r="F33" s="113" t="s">
        <v>303</v>
      </c>
      <c r="G33" s="114">
        <v>2020.0</v>
      </c>
      <c r="H33" s="117" t="s">
        <v>21</v>
      </c>
      <c r="I33" s="118"/>
      <c r="J33" s="69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ht="15.75" customHeight="1">
      <c r="A34" s="72" t="s">
        <v>179</v>
      </c>
      <c r="B34" s="37" t="s">
        <v>166</v>
      </c>
      <c r="C34" s="72" t="s">
        <v>304</v>
      </c>
      <c r="D34" s="119" t="s">
        <v>13</v>
      </c>
      <c r="E34" s="116"/>
      <c r="F34" s="113"/>
      <c r="G34" s="114"/>
      <c r="H34" s="117"/>
      <c r="I34" s="118"/>
      <c r="J34" s="69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ht="15.75" customHeight="1">
      <c r="A35" s="72" t="s">
        <v>179</v>
      </c>
      <c r="B35" s="37" t="s">
        <v>305</v>
      </c>
      <c r="C35" s="72" t="s">
        <v>306</v>
      </c>
      <c r="D35" s="119" t="s">
        <v>13</v>
      </c>
      <c r="E35" s="116"/>
      <c r="F35" s="131" t="s">
        <v>307</v>
      </c>
      <c r="G35" s="114"/>
      <c r="H35" s="117"/>
      <c r="I35" s="118"/>
      <c r="J35" s="69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ht="15.75" customHeight="1">
      <c r="A36" s="72" t="s">
        <v>179</v>
      </c>
      <c r="B36" s="37" t="s">
        <v>301</v>
      </c>
      <c r="C36" s="72" t="s">
        <v>308</v>
      </c>
      <c r="D36" s="119" t="s">
        <v>13</v>
      </c>
      <c r="E36" s="116"/>
      <c r="F36" s="113" t="s">
        <v>309</v>
      </c>
      <c r="G36" s="114">
        <v>2019.0</v>
      </c>
      <c r="H36" s="117" t="s">
        <v>21</v>
      </c>
      <c r="I36" s="118"/>
      <c r="J36" s="69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ht="15.75" customHeight="1">
      <c r="A37" s="72" t="s">
        <v>179</v>
      </c>
      <c r="B37" s="37" t="s">
        <v>310</v>
      </c>
      <c r="C37" s="72" t="s">
        <v>311</v>
      </c>
      <c r="D37" s="119" t="s">
        <v>13</v>
      </c>
      <c r="E37" s="116"/>
      <c r="F37" s="131" t="s">
        <v>307</v>
      </c>
      <c r="G37" s="114"/>
      <c r="H37" s="117"/>
      <c r="I37" s="118"/>
      <c r="J37" s="69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ht="15.75" customHeight="1">
      <c r="A38" s="72" t="s">
        <v>179</v>
      </c>
      <c r="B38" s="37" t="s">
        <v>310</v>
      </c>
      <c r="C38" s="72" t="s">
        <v>312</v>
      </c>
      <c r="D38" s="119" t="s">
        <v>13</v>
      </c>
      <c r="E38" s="116"/>
      <c r="F38" s="113"/>
      <c r="G38" s="114"/>
      <c r="H38" s="117"/>
      <c r="I38" s="118"/>
      <c r="J38" s="69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ht="15.75" customHeight="1">
      <c r="A39" s="72" t="s">
        <v>179</v>
      </c>
      <c r="B39" s="37" t="s">
        <v>313</v>
      </c>
      <c r="C39" s="72" t="s">
        <v>314</v>
      </c>
      <c r="D39" s="119" t="s">
        <v>13</v>
      </c>
      <c r="E39" s="116"/>
      <c r="F39" s="113" t="s">
        <v>315</v>
      </c>
      <c r="G39" s="114">
        <v>2020.0</v>
      </c>
      <c r="H39" s="117" t="s">
        <v>21</v>
      </c>
      <c r="I39" s="118"/>
      <c r="J39" s="69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ht="6.0" customHeight="1">
      <c r="A40" s="29"/>
      <c r="B40" s="29"/>
      <c r="C40" s="30"/>
      <c r="D40" s="31"/>
      <c r="E40" s="32"/>
      <c r="F40" s="33"/>
      <c r="G40" s="34"/>
      <c r="H40" s="35"/>
      <c r="I40" s="35"/>
      <c r="J40" s="36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ht="15.75" customHeight="1">
      <c r="A41" s="135" t="s">
        <v>243</v>
      </c>
      <c r="B41" s="135" t="s">
        <v>244</v>
      </c>
      <c r="C41" s="135" t="s">
        <v>246</v>
      </c>
      <c r="D41" s="136" t="s">
        <v>13</v>
      </c>
      <c r="E41" s="157"/>
      <c r="F41" s="138" t="s">
        <v>198</v>
      </c>
      <c r="G41" s="139">
        <v>2020.0</v>
      </c>
      <c r="H41" s="140" t="s">
        <v>21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ht="6.0" customHeight="1">
      <c r="A42" s="29"/>
      <c r="B42" s="29"/>
      <c r="C42" s="30"/>
      <c r="D42" s="31"/>
      <c r="E42" s="32"/>
      <c r="F42" s="33"/>
      <c r="G42" s="34"/>
      <c r="H42" s="35"/>
      <c r="I42" s="35"/>
      <c r="J42" s="36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ht="15.75" customHeight="1">
      <c r="A43" s="72" t="s">
        <v>249</v>
      </c>
      <c r="B43" s="72" t="s">
        <v>107</v>
      </c>
      <c r="C43" s="114" t="s">
        <v>259</v>
      </c>
      <c r="D43" s="158" t="s">
        <v>13</v>
      </c>
      <c r="E43" s="114"/>
      <c r="F43" s="159" t="s">
        <v>260</v>
      </c>
      <c r="G43" s="114">
        <v>2020.0</v>
      </c>
      <c r="H43" s="114" t="s">
        <v>21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131"/>
      <c r="Y43" s="131"/>
    </row>
    <row r="44" ht="6.0" customHeight="1">
      <c r="A44" s="92"/>
      <c r="B44" s="92"/>
      <c r="C44" s="109"/>
      <c r="D44" s="93"/>
      <c r="E44" s="94"/>
      <c r="F44" s="95"/>
      <c r="G44" s="96"/>
      <c r="H44" s="97"/>
      <c r="I44" s="97"/>
      <c r="J44" s="14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</row>
    <row r="45" ht="15.75" customHeight="1">
      <c r="A45" s="72" t="s">
        <v>316</v>
      </c>
      <c r="B45" s="72" t="s">
        <v>317</v>
      </c>
      <c r="C45" s="72" t="s">
        <v>318</v>
      </c>
      <c r="D45" s="160" t="s">
        <v>13</v>
      </c>
      <c r="E45" s="72"/>
      <c r="F45" s="113"/>
      <c r="G45" s="114"/>
      <c r="H45" s="114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131"/>
      <c r="Y45" s="131"/>
    </row>
    <row r="46" ht="15.75" customHeight="1">
      <c r="A46" s="72" t="s">
        <v>316</v>
      </c>
      <c r="B46" s="72" t="s">
        <v>319</v>
      </c>
      <c r="C46" s="72" t="s">
        <v>320</v>
      </c>
      <c r="D46" s="160" t="s">
        <v>13</v>
      </c>
      <c r="E46" s="72"/>
      <c r="F46" s="113"/>
      <c r="G46" s="114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131"/>
      <c r="Y46" s="131"/>
    </row>
    <row r="47" ht="15.75" customHeight="1">
      <c r="A47" s="72"/>
      <c r="B47" s="72"/>
      <c r="C47" s="72"/>
      <c r="D47" s="72"/>
      <c r="E47" s="72"/>
      <c r="F47" s="113"/>
      <c r="G47" s="114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131"/>
      <c r="Y47" s="131"/>
    </row>
    <row r="48" ht="15.75" customHeight="1">
      <c r="A48" s="72"/>
      <c r="B48" s="72"/>
      <c r="C48" s="72"/>
      <c r="D48" s="72"/>
      <c r="E48" s="72"/>
      <c r="F48" s="113"/>
      <c r="G48" s="114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131"/>
      <c r="Y48" s="131"/>
    </row>
    <row r="49" ht="15.75" customHeight="1">
      <c r="A49" s="72"/>
      <c r="B49" s="72"/>
      <c r="C49" s="72"/>
      <c r="D49" s="72"/>
      <c r="E49" s="72"/>
      <c r="F49" s="113"/>
      <c r="G49" s="114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131"/>
      <c r="Y49" s="131"/>
    </row>
    <row r="50" ht="15.75" customHeight="1">
      <c r="A50" s="72"/>
      <c r="B50" s="72"/>
      <c r="C50" s="72"/>
      <c r="D50" s="72"/>
      <c r="E50" s="72"/>
      <c r="F50" s="113"/>
      <c r="G50" s="114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131"/>
      <c r="Y50" s="131"/>
    </row>
    <row r="51" ht="15.75" customHeight="1">
      <c r="A51" s="72"/>
      <c r="B51" s="72"/>
      <c r="C51" s="72"/>
      <c r="D51" s="72"/>
      <c r="E51" s="72"/>
      <c r="F51" s="113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131"/>
      <c r="Y51" s="131"/>
    </row>
    <row r="52" ht="15.75" customHeight="1">
      <c r="A52" s="72"/>
      <c r="B52" s="72"/>
      <c r="C52" s="72"/>
      <c r="D52" s="72"/>
      <c r="E52" s="72"/>
      <c r="F52" s="113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131"/>
      <c r="Y52" s="131"/>
    </row>
    <row r="53" ht="15.75" customHeight="1">
      <c r="A53" s="72"/>
      <c r="B53" s="72"/>
      <c r="C53" s="72"/>
      <c r="D53" s="72"/>
      <c r="E53" s="72"/>
      <c r="F53" s="113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131"/>
      <c r="Y53" s="131"/>
    </row>
    <row r="54" ht="15.75" customHeight="1">
      <c r="A54" s="72"/>
      <c r="B54" s="72"/>
      <c r="C54" s="72"/>
      <c r="D54" s="72"/>
      <c r="E54" s="72"/>
      <c r="F54" s="113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131"/>
      <c r="Y54" s="131"/>
    </row>
    <row r="55" ht="15.75" customHeight="1">
      <c r="A55" s="72"/>
      <c r="B55" s="72"/>
      <c r="C55" s="72"/>
      <c r="D55" s="72"/>
      <c r="E55" s="72"/>
      <c r="F55" s="113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131"/>
      <c r="Y55" s="131"/>
    </row>
    <row r="56" ht="15.75" customHeight="1">
      <c r="A56" s="72"/>
      <c r="B56" s="72"/>
      <c r="C56" s="72"/>
      <c r="D56" s="72"/>
      <c r="E56" s="72"/>
      <c r="F56" s="113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131"/>
      <c r="Y56" s="131"/>
    </row>
    <row r="57" ht="15.75" customHeight="1">
      <c r="A57" s="72"/>
      <c r="B57" s="72"/>
      <c r="C57" s="72"/>
      <c r="D57" s="72"/>
      <c r="E57" s="72"/>
      <c r="F57" s="113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131"/>
      <c r="Y57" s="131"/>
    </row>
    <row r="58" ht="15.75" customHeight="1">
      <c r="A58" s="72"/>
      <c r="B58" s="72"/>
      <c r="C58" s="72"/>
      <c r="D58" s="72"/>
      <c r="E58" s="72"/>
      <c r="F58" s="113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131"/>
      <c r="Y58" s="131"/>
    </row>
    <row r="59" ht="15.75" customHeight="1">
      <c r="A59" s="72"/>
      <c r="B59" s="72"/>
      <c r="C59" s="72"/>
      <c r="D59" s="72"/>
      <c r="E59" s="72"/>
      <c r="F59" s="113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131"/>
      <c r="Y59" s="131"/>
    </row>
    <row r="60" ht="15.75" customHeight="1">
      <c r="A60" s="72"/>
      <c r="B60" s="72"/>
      <c r="C60" s="72"/>
      <c r="D60" s="72"/>
      <c r="E60" s="72"/>
      <c r="F60" s="113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131"/>
      <c r="Y60" s="131"/>
    </row>
    <row r="61" ht="15.75" customHeight="1">
      <c r="A61" s="72"/>
      <c r="B61" s="72"/>
      <c r="C61" s="72"/>
      <c r="D61" s="72"/>
      <c r="E61" s="72"/>
      <c r="F61" s="113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131"/>
      <c r="Y61" s="131"/>
    </row>
    <row r="62" ht="15.75" customHeight="1">
      <c r="A62" s="72"/>
      <c r="B62" s="72"/>
      <c r="C62" s="72"/>
      <c r="D62" s="72"/>
      <c r="E62" s="72"/>
      <c r="F62" s="113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131"/>
      <c r="Y62" s="131"/>
    </row>
    <row r="63" ht="15.75" customHeight="1">
      <c r="A63" s="72"/>
      <c r="B63" s="72"/>
      <c r="C63" s="72"/>
      <c r="D63" s="72"/>
      <c r="E63" s="72"/>
      <c r="F63" s="113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131"/>
      <c r="Y63" s="131"/>
    </row>
    <row r="64" ht="15.75" customHeight="1">
      <c r="A64" s="72"/>
      <c r="B64" s="72"/>
      <c r="C64" s="72"/>
      <c r="D64" s="72"/>
      <c r="E64" s="72"/>
      <c r="F64" s="113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131"/>
      <c r="Y64" s="131"/>
    </row>
    <row r="65" ht="15.75" customHeight="1">
      <c r="A65" s="72"/>
      <c r="B65" s="72"/>
      <c r="C65" s="72"/>
      <c r="D65" s="72"/>
      <c r="E65" s="72"/>
      <c r="F65" s="113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131"/>
      <c r="Y65" s="131"/>
    </row>
    <row r="66" ht="15.75" customHeight="1">
      <c r="A66" s="72"/>
      <c r="B66" s="72"/>
      <c r="C66" s="72"/>
      <c r="D66" s="72"/>
      <c r="E66" s="72"/>
      <c r="F66" s="113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131"/>
      <c r="Y66" s="131"/>
    </row>
    <row r="67" ht="15.75" customHeight="1">
      <c r="A67" s="72"/>
      <c r="B67" s="72"/>
      <c r="C67" s="72"/>
      <c r="D67" s="72"/>
      <c r="E67" s="72"/>
      <c r="F67" s="113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131"/>
      <c r="Y67" s="131"/>
    </row>
    <row r="68" ht="15.75" customHeight="1">
      <c r="A68" s="72"/>
      <c r="B68" s="72"/>
      <c r="C68" s="72"/>
      <c r="D68" s="72"/>
      <c r="E68" s="72"/>
      <c r="F68" s="113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131"/>
      <c r="Y68" s="131"/>
    </row>
    <row r="69" ht="15.75" customHeight="1">
      <c r="A69" s="72"/>
      <c r="B69" s="72"/>
      <c r="C69" s="72"/>
      <c r="D69" s="72"/>
      <c r="E69" s="72"/>
      <c r="F69" s="113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131"/>
      <c r="Y69" s="131"/>
    </row>
    <row r="70" ht="15.75" customHeight="1">
      <c r="A70" s="72"/>
      <c r="B70" s="72"/>
      <c r="C70" s="72"/>
      <c r="D70" s="72"/>
      <c r="E70" s="72"/>
      <c r="F70" s="113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131"/>
      <c r="Y70" s="131"/>
    </row>
    <row r="71" ht="15.75" customHeight="1">
      <c r="A71" s="72"/>
      <c r="B71" s="72"/>
      <c r="C71" s="72"/>
      <c r="D71" s="72"/>
      <c r="E71" s="72"/>
      <c r="F71" s="113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131"/>
      <c r="Y71" s="131"/>
    </row>
    <row r="72" ht="15.75" customHeight="1">
      <c r="A72" s="72"/>
      <c r="B72" s="72"/>
      <c r="C72" s="72"/>
      <c r="D72" s="72"/>
      <c r="E72" s="72"/>
      <c r="F72" s="113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131"/>
      <c r="Y72" s="131"/>
    </row>
    <row r="73" ht="15.75" customHeight="1">
      <c r="A73" s="72"/>
      <c r="B73" s="72"/>
      <c r="C73" s="72"/>
      <c r="D73" s="72"/>
      <c r="E73" s="72"/>
      <c r="F73" s="113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131"/>
      <c r="Y73" s="131"/>
    </row>
    <row r="74" ht="15.75" customHeight="1">
      <c r="A74" s="72"/>
      <c r="B74" s="72"/>
      <c r="C74" s="72"/>
      <c r="D74" s="72"/>
      <c r="E74" s="72"/>
      <c r="F74" s="113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131"/>
      <c r="Y74" s="131"/>
    </row>
    <row r="75" ht="15.75" customHeight="1">
      <c r="A75" s="72"/>
      <c r="B75" s="72"/>
      <c r="C75" s="72"/>
      <c r="D75" s="72"/>
      <c r="E75" s="72"/>
      <c r="F75" s="113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131"/>
      <c r="Y75" s="131"/>
    </row>
    <row r="76" ht="15.75" customHeight="1">
      <c r="A76" s="72"/>
      <c r="B76" s="72"/>
      <c r="C76" s="72"/>
      <c r="D76" s="72"/>
      <c r="E76" s="72"/>
      <c r="F76" s="113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131"/>
      <c r="Y76" s="131"/>
    </row>
    <row r="77" ht="15.75" customHeight="1">
      <c r="A77" s="72"/>
      <c r="B77" s="72"/>
      <c r="C77" s="72"/>
      <c r="D77" s="72"/>
      <c r="E77" s="72"/>
      <c r="F77" s="113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131"/>
      <c r="Y77" s="131"/>
    </row>
    <row r="78" ht="15.75" customHeight="1">
      <c r="A78" s="72"/>
      <c r="B78" s="72"/>
      <c r="C78" s="72"/>
      <c r="D78" s="72"/>
      <c r="E78" s="72"/>
      <c r="F78" s="113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131"/>
      <c r="Y78" s="131"/>
    </row>
    <row r="79" ht="15.75" customHeight="1">
      <c r="A79" s="72"/>
      <c r="B79" s="72"/>
      <c r="C79" s="72"/>
      <c r="D79" s="72"/>
      <c r="E79" s="72"/>
      <c r="F79" s="113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131"/>
      <c r="Y79" s="131"/>
    </row>
    <row r="80" ht="15.75" customHeight="1">
      <c r="A80" s="72"/>
      <c r="B80" s="72"/>
      <c r="C80" s="72"/>
      <c r="D80" s="72"/>
      <c r="E80" s="72"/>
      <c r="F80" s="113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131"/>
      <c r="Y80" s="131"/>
    </row>
    <row r="81" ht="15.75" customHeight="1">
      <c r="A81" s="72"/>
      <c r="B81" s="72"/>
      <c r="C81" s="72"/>
      <c r="D81" s="72"/>
      <c r="E81" s="72"/>
      <c r="F81" s="113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131"/>
      <c r="Y81" s="131"/>
    </row>
    <row r="82" ht="15.75" customHeight="1">
      <c r="A82" s="72"/>
      <c r="B82" s="72"/>
      <c r="C82" s="72"/>
      <c r="D82" s="72"/>
      <c r="E82" s="72"/>
      <c r="F82" s="113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131"/>
      <c r="Y82" s="131"/>
    </row>
    <row r="83" ht="15.75" customHeight="1">
      <c r="A83" s="72"/>
      <c r="B83" s="72"/>
      <c r="C83" s="72"/>
      <c r="D83" s="72"/>
      <c r="E83" s="72"/>
      <c r="F83" s="113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131"/>
      <c r="Y83" s="131"/>
    </row>
    <row r="84" ht="15.75" customHeight="1">
      <c r="A84" s="72"/>
      <c r="B84" s="72"/>
      <c r="C84" s="72"/>
      <c r="D84" s="72"/>
      <c r="E84" s="72"/>
      <c r="F84" s="113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131"/>
      <c r="Y84" s="131"/>
    </row>
    <row r="85" ht="15.75" customHeight="1">
      <c r="A85" s="72"/>
      <c r="B85" s="72"/>
      <c r="C85" s="72"/>
      <c r="D85" s="72"/>
      <c r="E85" s="72"/>
      <c r="F85" s="113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131"/>
      <c r="Y85" s="131"/>
    </row>
    <row r="86" ht="15.75" customHeight="1">
      <c r="A86" s="72"/>
      <c r="B86" s="72"/>
      <c r="C86" s="72"/>
      <c r="D86" s="72"/>
      <c r="E86" s="72"/>
      <c r="F86" s="113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131"/>
      <c r="Y86" s="131"/>
    </row>
    <row r="87" ht="15.75" customHeight="1">
      <c r="A87" s="72"/>
      <c r="B87" s="72"/>
      <c r="C87" s="72"/>
      <c r="D87" s="72"/>
      <c r="E87" s="72"/>
      <c r="F87" s="113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131"/>
      <c r="Y87" s="131"/>
    </row>
    <row r="88" ht="15.75" customHeight="1">
      <c r="A88" s="72"/>
      <c r="B88" s="72"/>
      <c r="C88" s="72"/>
      <c r="D88" s="72"/>
      <c r="E88" s="72"/>
      <c r="F88" s="113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131"/>
      <c r="Y88" s="131"/>
    </row>
    <row r="89" ht="15.75" customHeight="1">
      <c r="A89" s="72"/>
      <c r="B89" s="72"/>
      <c r="C89" s="72"/>
      <c r="D89" s="72"/>
      <c r="E89" s="72"/>
      <c r="F89" s="113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131"/>
      <c r="Y89" s="131"/>
    </row>
    <row r="90" ht="15.75" customHeight="1">
      <c r="A90" s="72"/>
      <c r="B90" s="72"/>
      <c r="C90" s="72"/>
      <c r="D90" s="72"/>
      <c r="E90" s="72"/>
      <c r="F90" s="113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31"/>
      <c r="Y90" s="131"/>
    </row>
    <row r="91" ht="15.75" customHeight="1">
      <c r="A91" s="72"/>
      <c r="B91" s="72"/>
      <c r="C91" s="72"/>
      <c r="D91" s="72"/>
      <c r="E91" s="72"/>
      <c r="F91" s="113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131"/>
      <c r="Y91" s="131"/>
    </row>
    <row r="92" ht="15.75" customHeight="1">
      <c r="A92" s="72"/>
      <c r="B92" s="72"/>
      <c r="C92" s="72"/>
      <c r="D92" s="72"/>
      <c r="E92" s="72"/>
      <c r="F92" s="113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131"/>
      <c r="Y92" s="131"/>
    </row>
    <row r="93" ht="15.75" customHeight="1">
      <c r="A93" s="72"/>
      <c r="B93" s="72"/>
      <c r="C93" s="72"/>
      <c r="D93" s="72"/>
      <c r="E93" s="72"/>
      <c r="F93" s="113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131"/>
      <c r="Y93" s="131"/>
    </row>
    <row r="94" ht="15.75" customHeight="1">
      <c r="A94" s="72"/>
      <c r="B94" s="72"/>
      <c r="C94" s="72"/>
      <c r="D94" s="72"/>
      <c r="E94" s="72"/>
      <c r="F94" s="113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131"/>
      <c r="Y94" s="131"/>
    </row>
    <row r="95" ht="15.75" customHeight="1">
      <c r="A95" s="72"/>
      <c r="B95" s="72"/>
      <c r="C95" s="72"/>
      <c r="D95" s="72"/>
      <c r="E95" s="72"/>
      <c r="F95" s="113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131"/>
      <c r="Y95" s="131"/>
    </row>
    <row r="96" ht="15.75" customHeight="1">
      <c r="A96" s="72"/>
      <c r="B96" s="72"/>
      <c r="C96" s="72"/>
      <c r="D96" s="72"/>
      <c r="E96" s="72"/>
      <c r="F96" s="113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131"/>
      <c r="Y96" s="131"/>
    </row>
    <row r="97" ht="15.75" customHeight="1">
      <c r="A97" s="47"/>
      <c r="B97" s="47"/>
      <c r="C97" s="47"/>
      <c r="D97" s="47"/>
      <c r="E97" s="47"/>
      <c r="F97" s="161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ht="15.75" customHeight="1">
      <c r="A98" s="47"/>
      <c r="B98" s="47"/>
      <c r="C98" s="47"/>
      <c r="D98" s="47"/>
      <c r="E98" s="47"/>
      <c r="F98" s="161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ht="15.75" customHeight="1">
      <c r="A99" s="47"/>
      <c r="B99" s="47"/>
      <c r="C99" s="47"/>
      <c r="D99" s="47"/>
      <c r="E99" s="47"/>
      <c r="F99" s="161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ht="15.75" customHeight="1">
      <c r="A100" s="47"/>
      <c r="B100" s="47"/>
      <c r="C100" s="47"/>
      <c r="D100" s="47"/>
      <c r="E100" s="47"/>
      <c r="F100" s="161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ht="15.75" customHeight="1">
      <c r="A101" s="47"/>
      <c r="B101" s="47"/>
      <c r="C101" s="47"/>
      <c r="D101" s="47"/>
      <c r="E101" s="47"/>
      <c r="F101" s="161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ht="15.75" customHeight="1">
      <c r="A102" s="47"/>
      <c r="B102" s="47"/>
      <c r="C102" s="47"/>
      <c r="D102" s="47"/>
      <c r="E102" s="47"/>
      <c r="F102" s="161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ht="15.75" customHeight="1">
      <c r="A103" s="47"/>
      <c r="B103" s="47"/>
      <c r="C103" s="47"/>
      <c r="D103" s="47"/>
      <c r="E103" s="47"/>
      <c r="F103" s="161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ht="15.75" customHeight="1">
      <c r="A104" s="47"/>
      <c r="B104" s="47"/>
      <c r="C104" s="47"/>
      <c r="D104" s="47"/>
      <c r="E104" s="47"/>
      <c r="F104" s="161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ht="15.75" customHeight="1">
      <c r="A105" s="47"/>
      <c r="B105" s="47"/>
      <c r="C105" s="47"/>
      <c r="D105" s="47"/>
      <c r="E105" s="47"/>
      <c r="F105" s="161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ht="15.75" customHeight="1">
      <c r="A106" s="47"/>
      <c r="B106" s="47"/>
      <c r="C106" s="47"/>
      <c r="D106" s="47"/>
      <c r="E106" s="47"/>
      <c r="F106" s="161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ht="15.75" customHeight="1">
      <c r="A107" s="47"/>
      <c r="B107" s="47"/>
      <c r="C107" s="47"/>
      <c r="D107" s="47"/>
      <c r="E107" s="47"/>
      <c r="F107" s="161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ht="15.75" customHeight="1">
      <c r="A108" s="47"/>
      <c r="B108" s="47"/>
      <c r="C108" s="47"/>
      <c r="D108" s="47"/>
      <c r="E108" s="47"/>
      <c r="F108" s="161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ht="15.75" customHeight="1">
      <c r="A109" s="47"/>
      <c r="B109" s="47"/>
      <c r="C109" s="47"/>
      <c r="D109" s="47"/>
      <c r="E109" s="47"/>
      <c r="F109" s="161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ht="15.75" customHeight="1">
      <c r="A110" s="47"/>
      <c r="B110" s="47"/>
      <c r="C110" s="47"/>
      <c r="D110" s="47"/>
      <c r="E110" s="47"/>
      <c r="F110" s="161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ht="15.75" customHeight="1">
      <c r="A111" s="47"/>
      <c r="B111" s="47"/>
      <c r="C111" s="47"/>
      <c r="D111" s="47"/>
      <c r="E111" s="47"/>
      <c r="F111" s="161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ht="15.75" customHeight="1">
      <c r="A112" s="47"/>
      <c r="B112" s="47"/>
      <c r="C112" s="47"/>
      <c r="D112" s="47"/>
      <c r="E112" s="47"/>
      <c r="F112" s="161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ht="15.75" customHeight="1">
      <c r="A113" s="47"/>
      <c r="B113" s="47"/>
      <c r="C113" s="47"/>
      <c r="D113" s="47"/>
      <c r="E113" s="47"/>
      <c r="F113" s="161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ht="15.75" customHeight="1">
      <c r="C114" s="47"/>
      <c r="F114" s="144"/>
    </row>
    <row r="115" ht="15.75" customHeight="1">
      <c r="C115" s="47"/>
      <c r="F115" s="144"/>
    </row>
    <row r="116" ht="15.75" customHeight="1">
      <c r="C116" s="47"/>
      <c r="F116" s="144"/>
    </row>
    <row r="117" ht="15.75" customHeight="1">
      <c r="C117" s="47"/>
      <c r="F117" s="144"/>
    </row>
    <row r="118" ht="15.75" customHeight="1">
      <c r="C118" s="47"/>
      <c r="F118" s="144"/>
    </row>
    <row r="119" ht="15.75" customHeight="1">
      <c r="C119" s="47"/>
      <c r="F119" s="144"/>
    </row>
    <row r="120" ht="15.75" customHeight="1">
      <c r="C120" s="47"/>
      <c r="F120" s="144"/>
    </row>
    <row r="121" ht="15.75" customHeight="1">
      <c r="C121" s="47"/>
      <c r="F121" s="144"/>
    </row>
    <row r="122" ht="15.75" customHeight="1">
      <c r="C122" s="47"/>
      <c r="F122" s="144"/>
    </row>
    <row r="123" ht="15.75" customHeight="1">
      <c r="C123" s="47"/>
      <c r="F123" s="144"/>
    </row>
    <row r="124" ht="15.75" customHeight="1">
      <c r="C124" s="47"/>
      <c r="F124" s="144"/>
    </row>
    <row r="125" ht="15.75" customHeight="1">
      <c r="C125" s="47"/>
      <c r="F125" s="144"/>
    </row>
    <row r="126" ht="15.75" customHeight="1">
      <c r="C126" s="47"/>
      <c r="F126" s="144"/>
    </row>
    <row r="127" ht="15.75" customHeight="1">
      <c r="C127" s="47"/>
      <c r="F127" s="144"/>
    </row>
    <row r="128" ht="15.75" customHeight="1">
      <c r="C128" s="47"/>
      <c r="F128" s="144"/>
    </row>
    <row r="129" ht="15.75" customHeight="1">
      <c r="C129" s="47"/>
      <c r="F129" s="144"/>
    </row>
    <row r="130" ht="15.75" customHeight="1">
      <c r="C130" s="47"/>
      <c r="F130" s="144"/>
    </row>
    <row r="131" ht="15.75" customHeight="1">
      <c r="C131" s="47"/>
      <c r="F131" s="144"/>
    </row>
    <row r="132" ht="15.75" customHeight="1">
      <c r="C132" s="47"/>
      <c r="F132" s="144"/>
    </row>
    <row r="133" ht="15.75" customHeight="1">
      <c r="C133" s="47"/>
      <c r="F133" s="144"/>
    </row>
    <row r="134" ht="15.75" customHeight="1">
      <c r="C134" s="47"/>
      <c r="F134" s="144"/>
    </row>
    <row r="135" ht="15.75" customHeight="1">
      <c r="C135" s="47"/>
      <c r="F135" s="144"/>
    </row>
    <row r="136" ht="15.75" customHeight="1">
      <c r="C136" s="47"/>
      <c r="F136" s="144"/>
    </row>
    <row r="137" ht="15.75" customHeight="1">
      <c r="C137" s="47"/>
      <c r="F137" s="144"/>
    </row>
    <row r="138" ht="15.75" customHeight="1">
      <c r="C138" s="47"/>
      <c r="F138" s="144"/>
    </row>
    <row r="139" ht="15.75" customHeight="1">
      <c r="C139" s="47"/>
      <c r="F139" s="144"/>
    </row>
    <row r="140" ht="15.75" customHeight="1">
      <c r="C140" s="47"/>
      <c r="F140" s="144"/>
    </row>
    <row r="141" ht="15.75" customHeight="1">
      <c r="C141" s="47"/>
      <c r="F141" s="144"/>
    </row>
    <row r="142" ht="15.75" customHeight="1">
      <c r="C142" s="47"/>
      <c r="F142" s="144"/>
    </row>
    <row r="143" ht="15.75" customHeight="1">
      <c r="C143" s="47"/>
      <c r="F143" s="144"/>
    </row>
    <row r="144" ht="15.75" customHeight="1">
      <c r="C144" s="47"/>
      <c r="F144" s="144"/>
    </row>
    <row r="145" ht="15.75" customHeight="1">
      <c r="C145" s="47"/>
      <c r="F145" s="144"/>
    </row>
    <row r="146" ht="15.75" customHeight="1">
      <c r="C146" s="47"/>
      <c r="F146" s="144"/>
    </row>
    <row r="147" ht="15.75" customHeight="1">
      <c r="C147" s="47"/>
      <c r="F147" s="144"/>
    </row>
    <row r="148" ht="15.75" customHeight="1">
      <c r="C148" s="47"/>
      <c r="F148" s="144"/>
    </row>
    <row r="149" ht="15.75" customHeight="1">
      <c r="C149" s="47"/>
      <c r="F149" s="144"/>
    </row>
    <row r="150" ht="15.75" customHeight="1">
      <c r="C150" s="47"/>
      <c r="F150" s="144"/>
    </row>
    <row r="151" ht="15.75" customHeight="1">
      <c r="C151" s="47"/>
      <c r="F151" s="144"/>
    </row>
    <row r="152" ht="15.75" customHeight="1">
      <c r="C152" s="47"/>
      <c r="F152" s="144"/>
    </row>
    <row r="153" ht="15.75" customHeight="1">
      <c r="C153" s="47"/>
      <c r="F153" s="144"/>
    </row>
    <row r="154" ht="15.75" customHeight="1">
      <c r="C154" s="47"/>
      <c r="F154" s="144"/>
    </row>
    <row r="155" ht="15.75" customHeight="1">
      <c r="C155" s="47"/>
      <c r="F155" s="144"/>
    </row>
    <row r="156" ht="15.75" customHeight="1">
      <c r="C156" s="47"/>
      <c r="F156" s="144"/>
    </row>
    <row r="157" ht="15.75" customHeight="1">
      <c r="C157" s="47"/>
      <c r="F157" s="144"/>
    </row>
    <row r="158" ht="15.75" customHeight="1">
      <c r="C158" s="47"/>
      <c r="F158" s="144"/>
    </row>
    <row r="159" ht="15.75" customHeight="1">
      <c r="C159" s="47"/>
      <c r="F159" s="144"/>
    </row>
    <row r="160" ht="15.75" customHeight="1">
      <c r="C160" s="47"/>
      <c r="F160" s="144"/>
    </row>
    <row r="161" ht="15.75" customHeight="1">
      <c r="C161" s="47"/>
      <c r="F161" s="144"/>
    </row>
    <row r="162" ht="15.75" customHeight="1">
      <c r="C162" s="47"/>
      <c r="F162" s="144"/>
    </row>
    <row r="163" ht="15.75" customHeight="1">
      <c r="C163" s="47"/>
      <c r="F163" s="144"/>
    </row>
    <row r="164" ht="15.75" customHeight="1">
      <c r="C164" s="47"/>
      <c r="F164" s="144"/>
    </row>
    <row r="165" ht="15.75" customHeight="1">
      <c r="C165" s="47"/>
      <c r="F165" s="144"/>
    </row>
    <row r="166" ht="15.75" customHeight="1">
      <c r="C166" s="47"/>
      <c r="F166" s="144"/>
    </row>
    <row r="167" ht="15.75" customHeight="1">
      <c r="C167" s="47"/>
      <c r="F167" s="144"/>
    </row>
    <row r="168" ht="15.75" customHeight="1">
      <c r="C168" s="47"/>
      <c r="F168" s="144"/>
    </row>
    <row r="169" ht="15.75" customHeight="1">
      <c r="C169" s="47"/>
      <c r="F169" s="144"/>
    </row>
    <row r="170" ht="15.75" customHeight="1">
      <c r="C170" s="47"/>
      <c r="F170" s="144"/>
    </row>
    <row r="171" ht="15.75" customHeight="1">
      <c r="C171" s="47"/>
      <c r="F171" s="144"/>
    </row>
    <row r="172" ht="15.75" customHeight="1">
      <c r="C172" s="47"/>
      <c r="F172" s="144"/>
    </row>
    <row r="173" ht="15.75" customHeight="1">
      <c r="C173" s="47"/>
      <c r="F173" s="144"/>
    </row>
    <row r="174" ht="15.75" customHeight="1">
      <c r="C174" s="47"/>
      <c r="F174" s="144"/>
    </row>
    <row r="175" ht="15.75" customHeight="1">
      <c r="C175" s="47"/>
      <c r="F175" s="144"/>
    </row>
    <row r="176" ht="15.75" customHeight="1">
      <c r="C176" s="47"/>
      <c r="F176" s="144"/>
    </row>
    <row r="177" ht="15.75" customHeight="1">
      <c r="C177" s="47"/>
      <c r="F177" s="144"/>
    </row>
    <row r="178" ht="15.75" customHeight="1">
      <c r="C178" s="47"/>
      <c r="F178" s="144"/>
    </row>
    <row r="179" ht="15.75" customHeight="1">
      <c r="C179" s="47"/>
      <c r="F179" s="144"/>
    </row>
    <row r="180" ht="15.75" customHeight="1">
      <c r="C180" s="47"/>
      <c r="F180" s="144"/>
    </row>
    <row r="181" ht="15.75" customHeight="1">
      <c r="C181" s="47"/>
      <c r="F181" s="144"/>
    </row>
    <row r="182" ht="15.75" customHeight="1">
      <c r="C182" s="47"/>
      <c r="F182" s="144"/>
    </row>
    <row r="183" ht="15.75" customHeight="1">
      <c r="C183" s="47"/>
      <c r="F183" s="144"/>
    </row>
    <row r="184" ht="15.75" customHeight="1">
      <c r="C184" s="47"/>
      <c r="F184" s="144"/>
    </row>
    <row r="185" ht="15.75" customHeight="1">
      <c r="C185" s="47"/>
      <c r="F185" s="144"/>
    </row>
    <row r="186" ht="15.75" customHeight="1">
      <c r="C186" s="47"/>
      <c r="F186" s="144"/>
    </row>
    <row r="187" ht="15.75" customHeight="1">
      <c r="C187" s="47"/>
      <c r="F187" s="144"/>
    </row>
    <row r="188" ht="15.75" customHeight="1">
      <c r="C188" s="47"/>
      <c r="F188" s="144"/>
    </row>
    <row r="189" ht="15.75" customHeight="1">
      <c r="C189" s="47"/>
      <c r="F189" s="144"/>
    </row>
    <row r="190" ht="15.75" customHeight="1">
      <c r="C190" s="47"/>
      <c r="F190" s="144"/>
    </row>
    <row r="191" ht="15.75" customHeight="1">
      <c r="C191" s="47"/>
      <c r="F191" s="144"/>
    </row>
    <row r="192" ht="15.75" customHeight="1">
      <c r="C192" s="47"/>
      <c r="F192" s="144"/>
    </row>
    <row r="193" ht="15.75" customHeight="1">
      <c r="C193" s="47"/>
      <c r="F193" s="144"/>
    </row>
    <row r="194" ht="15.75" customHeight="1">
      <c r="C194" s="47"/>
      <c r="F194" s="144"/>
    </row>
    <row r="195" ht="15.75" customHeight="1">
      <c r="C195" s="47"/>
      <c r="F195" s="144"/>
    </row>
    <row r="196" ht="15.75" customHeight="1">
      <c r="C196" s="47"/>
      <c r="F196" s="144"/>
    </row>
    <row r="197" ht="15.75" customHeight="1">
      <c r="C197" s="47"/>
      <c r="F197" s="144"/>
    </row>
    <row r="198" ht="15.75" customHeight="1">
      <c r="C198" s="47"/>
      <c r="F198" s="144"/>
    </row>
    <row r="199" ht="15.75" customHeight="1">
      <c r="C199" s="47"/>
      <c r="F199" s="144"/>
    </row>
    <row r="200" ht="15.75" customHeight="1">
      <c r="C200" s="47"/>
      <c r="F200" s="144"/>
    </row>
    <row r="201" ht="15.75" customHeight="1">
      <c r="C201" s="47"/>
      <c r="F201" s="144"/>
    </row>
    <row r="202" ht="15.75" customHeight="1">
      <c r="C202" s="47"/>
      <c r="F202" s="144"/>
    </row>
    <row r="203" ht="15.75" customHeight="1">
      <c r="C203" s="47"/>
      <c r="F203" s="144"/>
    </row>
    <row r="204" ht="15.75" customHeight="1">
      <c r="C204" s="47"/>
      <c r="F204" s="144"/>
    </row>
    <row r="205" ht="15.75" customHeight="1">
      <c r="C205" s="47"/>
      <c r="F205" s="144"/>
    </row>
    <row r="206" ht="15.75" customHeight="1">
      <c r="C206" s="47"/>
      <c r="F206" s="144"/>
    </row>
    <row r="207" ht="15.75" customHeight="1">
      <c r="C207" s="47"/>
      <c r="F207" s="144"/>
    </row>
    <row r="208" ht="15.75" customHeight="1">
      <c r="C208" s="47"/>
      <c r="F208" s="144"/>
    </row>
    <row r="209" ht="15.75" customHeight="1">
      <c r="C209" s="47"/>
      <c r="F209" s="144"/>
    </row>
    <row r="210" ht="15.75" customHeight="1">
      <c r="C210" s="47"/>
      <c r="F210" s="144"/>
    </row>
    <row r="211" ht="15.75" customHeight="1">
      <c r="C211" s="47"/>
      <c r="F211" s="144"/>
    </row>
    <row r="212" ht="15.75" customHeight="1">
      <c r="C212" s="47"/>
      <c r="F212" s="144"/>
    </row>
    <row r="213" ht="15.75" customHeight="1">
      <c r="C213" s="47"/>
      <c r="F213" s="144"/>
    </row>
    <row r="214" ht="15.75" customHeight="1">
      <c r="C214" s="47"/>
      <c r="F214" s="144"/>
    </row>
    <row r="215" ht="15.75" customHeight="1">
      <c r="C215" s="47"/>
      <c r="F215" s="144"/>
    </row>
    <row r="216" ht="15.75" customHeight="1">
      <c r="C216" s="47"/>
      <c r="F216" s="144"/>
    </row>
    <row r="217" ht="15.75" customHeight="1">
      <c r="C217" s="47"/>
      <c r="F217" s="144"/>
    </row>
    <row r="218" ht="15.75" customHeight="1">
      <c r="C218" s="47"/>
      <c r="F218" s="144"/>
    </row>
    <row r="219" ht="15.75" customHeight="1">
      <c r="C219" s="47"/>
      <c r="F219" s="144"/>
    </row>
    <row r="220" ht="15.75" customHeight="1">
      <c r="C220" s="47"/>
      <c r="F220" s="144"/>
    </row>
    <row r="221" ht="15.75" customHeight="1">
      <c r="C221" s="47"/>
      <c r="F221" s="144"/>
    </row>
    <row r="222" ht="15.75" customHeight="1">
      <c r="C222" s="47"/>
      <c r="F222" s="144"/>
    </row>
    <row r="223" ht="15.75" customHeight="1">
      <c r="C223" s="47"/>
      <c r="F223" s="144"/>
    </row>
    <row r="224" ht="15.75" customHeight="1">
      <c r="C224" s="47"/>
      <c r="F224" s="144"/>
    </row>
    <row r="225" ht="15.75" customHeight="1">
      <c r="C225" s="47"/>
      <c r="F225" s="144"/>
    </row>
    <row r="226" ht="15.75" customHeight="1">
      <c r="C226" s="47"/>
      <c r="F226" s="144"/>
    </row>
    <row r="227" ht="15.75" customHeight="1">
      <c r="C227" s="47"/>
      <c r="F227" s="144"/>
    </row>
    <row r="228" ht="15.75" customHeight="1">
      <c r="C228" s="47"/>
      <c r="F228" s="144"/>
    </row>
    <row r="229" ht="15.75" customHeight="1">
      <c r="C229" s="47"/>
      <c r="F229" s="144"/>
    </row>
    <row r="230" ht="15.75" customHeight="1">
      <c r="C230" s="47"/>
      <c r="F230" s="144"/>
    </row>
    <row r="231" ht="15.75" customHeight="1">
      <c r="C231" s="47"/>
      <c r="F231" s="144"/>
    </row>
    <row r="232" ht="15.75" customHeight="1">
      <c r="C232" s="47"/>
      <c r="F232" s="144"/>
    </row>
    <row r="233" ht="15.75" customHeight="1">
      <c r="C233" s="47"/>
      <c r="F233" s="144"/>
    </row>
    <row r="234" ht="15.75" customHeight="1">
      <c r="C234" s="47"/>
      <c r="F234" s="144"/>
    </row>
    <row r="235" ht="15.75" customHeight="1">
      <c r="C235" s="47"/>
      <c r="F235" s="144"/>
    </row>
    <row r="236" ht="15.75" customHeight="1">
      <c r="C236" s="47"/>
      <c r="F236" s="144"/>
    </row>
    <row r="237" ht="15.75" customHeight="1">
      <c r="C237" s="47"/>
      <c r="F237" s="144"/>
    </row>
    <row r="238" ht="15.75" customHeight="1">
      <c r="C238" s="47"/>
      <c r="F238" s="144"/>
    </row>
    <row r="239" ht="15.75" customHeight="1">
      <c r="C239" s="47"/>
      <c r="F239" s="144"/>
    </row>
    <row r="240" ht="15.75" customHeight="1">
      <c r="C240" s="47"/>
      <c r="F240" s="144"/>
    </row>
    <row r="241" ht="15.75" customHeight="1">
      <c r="C241" s="47"/>
      <c r="F241" s="144"/>
    </row>
    <row r="242" ht="15.75" customHeight="1">
      <c r="C242" s="47"/>
      <c r="F242" s="144"/>
    </row>
    <row r="243" ht="15.75" customHeight="1">
      <c r="C243" s="47"/>
      <c r="F243" s="144"/>
    </row>
    <row r="244" ht="15.75" customHeight="1">
      <c r="C244" s="47"/>
      <c r="F244" s="144"/>
    </row>
    <row r="245" ht="15.75" customHeight="1">
      <c r="C245" s="47"/>
      <c r="F245" s="144"/>
    </row>
    <row r="246" ht="15.75" customHeight="1">
      <c r="C246" s="47"/>
      <c r="F246" s="144"/>
    </row>
    <row r="247" ht="15.75" customHeight="1">
      <c r="C247" s="47"/>
      <c r="F247" s="144"/>
    </row>
    <row r="248" ht="15.75" customHeight="1">
      <c r="C248" s="47"/>
      <c r="F248" s="144"/>
    </row>
    <row r="249" ht="15.75" customHeight="1">
      <c r="C249" s="47"/>
      <c r="F249" s="144"/>
    </row>
    <row r="250" ht="15.75" customHeight="1">
      <c r="C250" s="47"/>
      <c r="F250" s="144"/>
    </row>
    <row r="251" ht="15.75" customHeight="1">
      <c r="C251" s="47"/>
      <c r="F251" s="144"/>
    </row>
    <row r="252" ht="15.75" customHeight="1">
      <c r="C252" s="47"/>
      <c r="F252" s="144"/>
    </row>
    <row r="253" ht="15.75" customHeight="1">
      <c r="C253" s="47"/>
      <c r="F253" s="144"/>
    </row>
    <row r="254" ht="15.75" customHeight="1">
      <c r="C254" s="47"/>
      <c r="F254" s="144"/>
    </row>
    <row r="255" ht="15.75" customHeight="1">
      <c r="C255" s="47"/>
      <c r="F255" s="144"/>
    </row>
    <row r="256" ht="15.75" customHeight="1">
      <c r="C256" s="47"/>
      <c r="F256" s="144"/>
    </row>
    <row r="257" ht="15.75" customHeight="1">
      <c r="C257" s="47"/>
      <c r="F257" s="144"/>
    </row>
    <row r="258" ht="15.75" customHeight="1">
      <c r="C258" s="47"/>
      <c r="F258" s="144"/>
    </row>
    <row r="259" ht="15.75" customHeight="1">
      <c r="C259" s="47"/>
      <c r="F259" s="144"/>
    </row>
    <row r="260" ht="15.75" customHeight="1">
      <c r="C260" s="47"/>
      <c r="F260" s="144"/>
    </row>
    <row r="261" ht="15.75" customHeight="1">
      <c r="C261" s="47"/>
      <c r="F261" s="144"/>
    </row>
    <row r="262" ht="15.75" customHeight="1">
      <c r="C262" s="47"/>
      <c r="F262" s="144"/>
    </row>
    <row r="263" ht="15.75" customHeight="1">
      <c r="C263" s="47"/>
      <c r="F263" s="144"/>
    </row>
    <row r="264" ht="15.75" customHeight="1">
      <c r="C264" s="47"/>
      <c r="F264" s="144"/>
    </row>
    <row r="265" ht="15.75" customHeight="1">
      <c r="C265" s="47"/>
      <c r="F265" s="144"/>
    </row>
    <row r="266" ht="15.75" customHeight="1">
      <c r="C266" s="47"/>
      <c r="F266" s="144"/>
    </row>
    <row r="267" ht="15.75" customHeight="1">
      <c r="C267" s="47"/>
      <c r="F267" s="144"/>
    </row>
    <row r="268" ht="15.75" customHeight="1">
      <c r="C268" s="47"/>
      <c r="F268" s="144"/>
    </row>
    <row r="269" ht="15.75" customHeight="1">
      <c r="C269" s="47"/>
      <c r="F269" s="144"/>
    </row>
    <row r="270" ht="15.75" customHeight="1">
      <c r="C270" s="47"/>
      <c r="F270" s="144"/>
    </row>
    <row r="271" ht="15.75" customHeight="1">
      <c r="C271" s="47"/>
      <c r="F271" s="144"/>
    </row>
    <row r="272" ht="15.75" customHeight="1">
      <c r="C272" s="47"/>
      <c r="F272" s="144"/>
    </row>
    <row r="273" ht="15.75" customHeight="1">
      <c r="C273" s="47"/>
      <c r="F273" s="144"/>
    </row>
    <row r="274" ht="15.75" customHeight="1">
      <c r="C274" s="47"/>
      <c r="F274" s="144"/>
    </row>
    <row r="275" ht="15.75" customHeight="1">
      <c r="C275" s="47"/>
      <c r="F275" s="144"/>
    </row>
    <row r="276" ht="15.75" customHeight="1">
      <c r="C276" s="47"/>
      <c r="F276" s="144"/>
    </row>
    <row r="277" ht="15.75" customHeight="1">
      <c r="C277" s="47"/>
      <c r="F277" s="144"/>
    </row>
    <row r="278" ht="15.75" customHeight="1">
      <c r="C278" s="47"/>
      <c r="F278" s="144"/>
    </row>
    <row r="279" ht="15.75" customHeight="1">
      <c r="C279" s="47"/>
      <c r="F279" s="144"/>
    </row>
    <row r="280" ht="15.75" customHeight="1">
      <c r="C280" s="47"/>
      <c r="F280" s="144"/>
    </row>
    <row r="281" ht="15.75" customHeight="1">
      <c r="C281" s="47"/>
      <c r="F281" s="144"/>
    </row>
    <row r="282" ht="15.75" customHeight="1">
      <c r="C282" s="47"/>
      <c r="F282" s="144"/>
    </row>
    <row r="283" ht="15.75" customHeight="1">
      <c r="C283" s="47"/>
      <c r="F283" s="144"/>
    </row>
    <row r="284" ht="15.75" customHeight="1">
      <c r="C284" s="47"/>
      <c r="F284" s="144"/>
    </row>
    <row r="285" ht="15.75" customHeight="1">
      <c r="C285" s="47"/>
      <c r="F285" s="144"/>
    </row>
    <row r="286" ht="15.75" customHeight="1">
      <c r="C286" s="47"/>
      <c r="F286" s="144"/>
    </row>
    <row r="287" ht="15.75" customHeight="1">
      <c r="C287" s="47"/>
      <c r="F287" s="144"/>
    </row>
    <row r="288" ht="15.75" customHeight="1">
      <c r="C288" s="47"/>
      <c r="F288" s="144"/>
    </row>
    <row r="289" ht="15.75" customHeight="1">
      <c r="C289" s="47"/>
      <c r="F289" s="144"/>
    </row>
    <row r="290" ht="15.75" customHeight="1">
      <c r="C290" s="47"/>
      <c r="F290" s="144"/>
    </row>
    <row r="291" ht="15.75" customHeight="1">
      <c r="C291" s="47"/>
      <c r="F291" s="144"/>
    </row>
    <row r="292" ht="15.75" customHeight="1">
      <c r="C292" s="47"/>
      <c r="F292" s="144"/>
    </row>
    <row r="293" ht="15.75" customHeight="1">
      <c r="C293" s="47"/>
      <c r="F293" s="144"/>
    </row>
    <row r="294" ht="15.75" customHeight="1">
      <c r="C294" s="47"/>
      <c r="F294" s="144"/>
    </row>
    <row r="295" ht="15.75" customHeight="1">
      <c r="C295" s="47"/>
      <c r="F295" s="144"/>
    </row>
    <row r="296" ht="15.75" customHeight="1">
      <c r="C296" s="47"/>
      <c r="F296" s="144"/>
    </row>
    <row r="297" ht="15.75" customHeight="1">
      <c r="C297" s="47"/>
      <c r="F297" s="144"/>
    </row>
    <row r="298" ht="15.75" customHeight="1">
      <c r="C298" s="47"/>
      <c r="F298" s="144"/>
    </row>
    <row r="299" ht="15.75" customHeight="1">
      <c r="C299" s="47"/>
      <c r="F299" s="144"/>
    </row>
    <row r="300" ht="15.75" customHeight="1">
      <c r="C300" s="47"/>
      <c r="F300" s="144"/>
    </row>
    <row r="301" ht="15.75" customHeight="1">
      <c r="C301" s="47"/>
      <c r="F301" s="144"/>
    </row>
    <row r="302" ht="15.75" customHeight="1">
      <c r="C302" s="47"/>
      <c r="F302" s="144"/>
    </row>
    <row r="303" ht="15.75" customHeight="1">
      <c r="C303" s="47"/>
      <c r="F303" s="144"/>
    </row>
    <row r="304" ht="15.75" customHeight="1">
      <c r="C304" s="47"/>
      <c r="F304" s="144"/>
    </row>
    <row r="305" ht="15.75" customHeight="1">
      <c r="C305" s="47"/>
      <c r="F305" s="144"/>
    </row>
    <row r="306" ht="15.75" customHeight="1">
      <c r="C306" s="47"/>
      <c r="F306" s="144"/>
    </row>
    <row r="307" ht="15.75" customHeight="1">
      <c r="C307" s="47"/>
      <c r="F307" s="144"/>
    </row>
    <row r="308" ht="15.75" customHeight="1">
      <c r="C308" s="47"/>
      <c r="F308" s="144"/>
    </row>
    <row r="309" ht="15.75" customHeight="1">
      <c r="C309" s="47"/>
      <c r="F309" s="144"/>
    </row>
    <row r="310" ht="15.75" customHeight="1">
      <c r="C310" s="47"/>
      <c r="F310" s="144"/>
    </row>
    <row r="311" ht="15.75" customHeight="1">
      <c r="C311" s="47"/>
      <c r="F311" s="144"/>
    </row>
    <row r="312" ht="15.75" customHeight="1">
      <c r="C312" s="47"/>
      <c r="F312" s="144"/>
    </row>
    <row r="313" ht="15.75" customHeight="1">
      <c r="C313" s="47"/>
      <c r="F313" s="144"/>
    </row>
    <row r="314" ht="15.75" customHeight="1">
      <c r="C314" s="47"/>
      <c r="F314" s="144"/>
    </row>
    <row r="315" ht="15.75" customHeight="1">
      <c r="C315" s="47"/>
      <c r="F315" s="144"/>
    </row>
    <row r="316" ht="15.75" customHeight="1">
      <c r="C316" s="47"/>
      <c r="F316" s="144"/>
    </row>
    <row r="317" ht="15.75" customHeight="1">
      <c r="C317" s="47"/>
      <c r="F317" s="144"/>
    </row>
    <row r="318" ht="15.75" customHeight="1">
      <c r="C318" s="47"/>
      <c r="F318" s="144"/>
    </row>
    <row r="319" ht="15.75" customHeight="1">
      <c r="C319" s="47"/>
      <c r="F319" s="144"/>
    </row>
    <row r="320" ht="15.75" customHeight="1">
      <c r="C320" s="47"/>
      <c r="F320" s="144"/>
    </row>
    <row r="321" ht="15.75" customHeight="1">
      <c r="C321" s="47"/>
      <c r="F321" s="144"/>
    </row>
    <row r="322" ht="15.75" customHeight="1">
      <c r="C322" s="47"/>
      <c r="F322" s="144"/>
    </row>
    <row r="323" ht="15.75" customHeight="1">
      <c r="C323" s="47"/>
      <c r="F323" s="144"/>
    </row>
    <row r="324" ht="15.75" customHeight="1">
      <c r="C324" s="47"/>
      <c r="F324" s="144"/>
    </row>
    <row r="325" ht="15.75" customHeight="1">
      <c r="C325" s="47"/>
      <c r="F325" s="144"/>
    </row>
    <row r="326" ht="15.75" customHeight="1">
      <c r="C326" s="47"/>
      <c r="F326" s="144"/>
    </row>
    <row r="327" ht="15.75" customHeight="1">
      <c r="C327" s="47"/>
      <c r="F327" s="144"/>
    </row>
    <row r="328" ht="15.75" customHeight="1">
      <c r="C328" s="47"/>
      <c r="F328" s="144"/>
    </row>
    <row r="329" ht="15.75" customHeight="1">
      <c r="C329" s="47"/>
      <c r="F329" s="144"/>
    </row>
    <row r="330" ht="15.75" customHeight="1">
      <c r="C330" s="47"/>
      <c r="F330" s="144"/>
    </row>
    <row r="331" ht="15.75" customHeight="1">
      <c r="C331" s="47"/>
      <c r="F331" s="144"/>
    </row>
    <row r="332" ht="15.75" customHeight="1">
      <c r="C332" s="47"/>
      <c r="F332" s="144"/>
    </row>
    <row r="333" ht="15.75" customHeight="1">
      <c r="C333" s="47"/>
      <c r="F333" s="144"/>
    </row>
    <row r="334" ht="15.75" customHeight="1">
      <c r="C334" s="47"/>
      <c r="F334" s="144"/>
    </row>
    <row r="335" ht="15.75" customHeight="1">
      <c r="C335" s="47"/>
      <c r="F335" s="144"/>
    </row>
    <row r="336" ht="15.75" customHeight="1">
      <c r="C336" s="47"/>
      <c r="F336" s="144"/>
    </row>
    <row r="337" ht="15.75" customHeight="1">
      <c r="C337" s="47"/>
      <c r="F337" s="144"/>
    </row>
    <row r="338" ht="15.75" customHeight="1">
      <c r="C338" s="47"/>
      <c r="F338" s="144"/>
    </row>
    <row r="339" ht="15.75" customHeight="1">
      <c r="C339" s="47"/>
      <c r="F339" s="144"/>
    </row>
    <row r="340" ht="15.75" customHeight="1">
      <c r="C340" s="47"/>
      <c r="F340" s="144"/>
    </row>
    <row r="341" ht="15.75" customHeight="1">
      <c r="C341" s="47"/>
      <c r="F341" s="144"/>
    </row>
    <row r="342" ht="15.75" customHeight="1">
      <c r="C342" s="47"/>
      <c r="F342" s="144"/>
    </row>
    <row r="343" ht="15.75" customHeight="1">
      <c r="C343" s="47"/>
      <c r="F343" s="144"/>
    </row>
    <row r="344" ht="15.75" customHeight="1">
      <c r="C344" s="47"/>
      <c r="F344" s="144"/>
    </row>
    <row r="345" ht="15.75" customHeight="1">
      <c r="C345" s="47"/>
      <c r="F345" s="144"/>
    </row>
    <row r="346" ht="15.75" customHeight="1">
      <c r="C346" s="47"/>
      <c r="F346" s="144"/>
    </row>
    <row r="347" ht="15.75" customHeight="1">
      <c r="C347" s="47"/>
      <c r="F347" s="144"/>
    </row>
    <row r="348" ht="15.75" customHeight="1">
      <c r="C348" s="47"/>
      <c r="F348" s="144"/>
    </row>
    <row r="349" ht="15.75" customHeight="1">
      <c r="C349" s="47"/>
      <c r="F349" s="144"/>
    </row>
    <row r="350" ht="15.75" customHeight="1">
      <c r="C350" s="47"/>
      <c r="F350" s="144"/>
    </row>
    <row r="351" ht="15.75" customHeight="1">
      <c r="C351" s="47"/>
      <c r="F351" s="144"/>
    </row>
    <row r="352" ht="15.75" customHeight="1">
      <c r="C352" s="47"/>
      <c r="F352" s="144"/>
    </row>
    <row r="353" ht="15.75" customHeight="1">
      <c r="C353" s="47"/>
      <c r="F353" s="144"/>
    </row>
    <row r="354" ht="15.75" customHeight="1">
      <c r="C354" s="47"/>
      <c r="F354" s="144"/>
    </row>
    <row r="355" ht="15.75" customHeight="1">
      <c r="C355" s="47"/>
      <c r="F355" s="144"/>
    </row>
    <row r="356" ht="15.75" customHeight="1">
      <c r="C356" s="47"/>
      <c r="F356" s="144"/>
    </row>
    <row r="357" ht="15.75" customHeight="1">
      <c r="C357" s="47"/>
      <c r="F357" s="144"/>
    </row>
    <row r="358" ht="15.75" customHeight="1">
      <c r="C358" s="47"/>
      <c r="F358" s="144"/>
    </row>
    <row r="359" ht="15.75" customHeight="1">
      <c r="C359" s="47"/>
      <c r="F359" s="144"/>
    </row>
    <row r="360" ht="15.75" customHeight="1">
      <c r="C360" s="47"/>
      <c r="F360" s="144"/>
    </row>
    <row r="361" ht="15.75" customHeight="1">
      <c r="C361" s="47"/>
      <c r="F361" s="144"/>
    </row>
    <row r="362" ht="15.75" customHeight="1">
      <c r="C362" s="47"/>
      <c r="F362" s="144"/>
    </row>
    <row r="363" ht="15.75" customHeight="1">
      <c r="C363" s="47"/>
      <c r="F363" s="144"/>
    </row>
    <row r="364" ht="15.75" customHeight="1">
      <c r="C364" s="47"/>
      <c r="F364" s="144"/>
    </row>
    <row r="365" ht="15.75" customHeight="1">
      <c r="C365" s="47"/>
      <c r="F365" s="144"/>
    </row>
    <row r="366" ht="15.75" customHeight="1">
      <c r="C366" s="47"/>
      <c r="F366" s="144"/>
    </row>
    <row r="367" ht="15.75" customHeight="1">
      <c r="C367" s="47"/>
      <c r="F367" s="144"/>
    </row>
    <row r="368" ht="15.75" customHeight="1">
      <c r="C368" s="47"/>
      <c r="F368" s="144"/>
    </row>
    <row r="369" ht="15.75" customHeight="1">
      <c r="C369" s="47"/>
      <c r="F369" s="144"/>
    </row>
    <row r="370" ht="15.75" customHeight="1">
      <c r="C370" s="47"/>
      <c r="F370" s="144"/>
    </row>
    <row r="371" ht="15.75" customHeight="1">
      <c r="C371" s="47"/>
      <c r="F371" s="144"/>
    </row>
    <row r="372" ht="15.75" customHeight="1">
      <c r="C372" s="47"/>
      <c r="F372" s="144"/>
    </row>
    <row r="373" ht="15.75" customHeight="1">
      <c r="C373" s="47"/>
      <c r="F373" s="144"/>
    </row>
    <row r="374" ht="15.75" customHeight="1">
      <c r="C374" s="47"/>
      <c r="F374" s="144"/>
    </row>
    <row r="375" ht="15.75" customHeight="1">
      <c r="C375" s="47"/>
      <c r="F375" s="144"/>
    </row>
    <row r="376" ht="15.75" customHeight="1">
      <c r="C376" s="47"/>
      <c r="F376" s="144"/>
    </row>
    <row r="377" ht="15.75" customHeight="1">
      <c r="C377" s="47"/>
      <c r="F377" s="144"/>
    </row>
    <row r="378" ht="15.75" customHeight="1">
      <c r="C378" s="47"/>
      <c r="F378" s="144"/>
    </row>
    <row r="379" ht="15.75" customHeight="1">
      <c r="C379" s="47"/>
      <c r="F379" s="144"/>
    </row>
    <row r="380" ht="15.75" customHeight="1">
      <c r="C380" s="47"/>
      <c r="F380" s="144"/>
    </row>
    <row r="381" ht="15.75" customHeight="1">
      <c r="C381" s="47"/>
      <c r="F381" s="144"/>
    </row>
    <row r="382" ht="15.75" customHeight="1">
      <c r="C382" s="47"/>
      <c r="F382" s="144"/>
    </row>
    <row r="383" ht="15.75" customHeight="1">
      <c r="C383" s="47"/>
      <c r="F383" s="144"/>
    </row>
    <row r="384" ht="15.75" customHeight="1">
      <c r="C384" s="47"/>
      <c r="F384" s="144"/>
    </row>
    <row r="385" ht="15.75" customHeight="1">
      <c r="C385" s="47"/>
      <c r="F385" s="144"/>
    </row>
    <row r="386" ht="15.75" customHeight="1">
      <c r="C386" s="47"/>
      <c r="F386" s="144"/>
    </row>
    <row r="387" ht="15.75" customHeight="1">
      <c r="C387" s="47"/>
      <c r="F387" s="144"/>
    </row>
    <row r="388" ht="15.75" customHeight="1">
      <c r="C388" s="47"/>
      <c r="F388" s="144"/>
    </row>
    <row r="389" ht="15.75" customHeight="1">
      <c r="C389" s="47"/>
      <c r="F389" s="144"/>
    </row>
    <row r="390" ht="15.75" customHeight="1">
      <c r="C390" s="47"/>
      <c r="F390" s="144"/>
    </row>
    <row r="391" ht="15.75" customHeight="1">
      <c r="C391" s="47"/>
      <c r="F391" s="144"/>
    </row>
    <row r="392" ht="15.75" customHeight="1">
      <c r="C392" s="47"/>
      <c r="F392" s="144"/>
    </row>
    <row r="393" ht="15.75" customHeight="1">
      <c r="C393" s="47"/>
      <c r="F393" s="144"/>
    </row>
    <row r="394" ht="15.75" customHeight="1">
      <c r="C394" s="47"/>
      <c r="F394" s="144"/>
    </row>
    <row r="395" ht="15.75" customHeight="1">
      <c r="C395" s="47"/>
      <c r="F395" s="144"/>
    </row>
    <row r="396" ht="15.75" customHeight="1">
      <c r="C396" s="47"/>
      <c r="F396" s="144"/>
    </row>
    <row r="397" ht="15.75" customHeight="1">
      <c r="C397" s="47"/>
      <c r="F397" s="144"/>
    </row>
    <row r="398" ht="15.75" customHeight="1">
      <c r="C398" s="47"/>
      <c r="F398" s="144"/>
    </row>
    <row r="399" ht="15.75" customHeight="1">
      <c r="C399" s="47"/>
      <c r="F399" s="144"/>
    </row>
    <row r="400" ht="15.75" customHeight="1">
      <c r="C400" s="47"/>
      <c r="F400" s="144"/>
    </row>
    <row r="401" ht="15.75" customHeight="1">
      <c r="C401" s="47"/>
      <c r="F401" s="144"/>
    </row>
    <row r="402" ht="15.75" customHeight="1">
      <c r="C402" s="47"/>
      <c r="F402" s="144"/>
    </row>
    <row r="403" ht="15.75" customHeight="1">
      <c r="C403" s="47"/>
      <c r="F403" s="144"/>
    </row>
    <row r="404" ht="15.75" customHeight="1">
      <c r="C404" s="47"/>
      <c r="F404" s="144"/>
    </row>
    <row r="405" ht="15.75" customHeight="1">
      <c r="C405" s="47"/>
      <c r="F405" s="144"/>
    </row>
    <row r="406" ht="15.75" customHeight="1">
      <c r="C406" s="47"/>
      <c r="F406" s="144"/>
    </row>
    <row r="407" ht="15.75" customHeight="1">
      <c r="C407" s="47"/>
      <c r="F407" s="144"/>
    </row>
    <row r="408" ht="15.75" customHeight="1">
      <c r="C408" s="47"/>
      <c r="F408" s="144"/>
    </row>
    <row r="409" ht="15.75" customHeight="1">
      <c r="C409" s="47"/>
      <c r="F409" s="144"/>
    </row>
    <row r="410" ht="15.75" customHeight="1">
      <c r="C410" s="47"/>
      <c r="F410" s="144"/>
    </row>
    <row r="411" ht="15.75" customHeight="1">
      <c r="C411" s="47"/>
      <c r="F411" s="144"/>
    </row>
    <row r="412" ht="15.75" customHeight="1">
      <c r="C412" s="47"/>
      <c r="F412" s="144"/>
    </row>
    <row r="413" ht="15.75" customHeight="1">
      <c r="C413" s="47"/>
      <c r="F413" s="144"/>
    </row>
    <row r="414" ht="15.75" customHeight="1">
      <c r="C414" s="47"/>
      <c r="F414" s="144"/>
    </row>
    <row r="415" ht="15.75" customHeight="1">
      <c r="C415" s="47"/>
      <c r="F415" s="144"/>
    </row>
    <row r="416" ht="15.75" customHeight="1">
      <c r="C416" s="47"/>
      <c r="F416" s="144"/>
    </row>
    <row r="417" ht="15.75" customHeight="1">
      <c r="C417" s="47"/>
      <c r="F417" s="144"/>
    </row>
    <row r="418" ht="15.75" customHeight="1">
      <c r="C418" s="47"/>
      <c r="F418" s="144"/>
    </row>
    <row r="419" ht="15.75" customHeight="1">
      <c r="C419" s="47"/>
      <c r="F419" s="144"/>
    </row>
    <row r="420" ht="15.75" customHeight="1">
      <c r="C420" s="47"/>
      <c r="F420" s="144"/>
    </row>
    <row r="421" ht="15.75" customHeight="1">
      <c r="C421" s="47"/>
      <c r="F421" s="144"/>
    </row>
    <row r="422" ht="15.75" customHeight="1">
      <c r="C422" s="47"/>
      <c r="F422" s="144"/>
    </row>
    <row r="423" ht="15.75" customHeight="1">
      <c r="C423" s="47"/>
      <c r="F423" s="144"/>
    </row>
    <row r="424" ht="15.75" customHeight="1">
      <c r="C424" s="47"/>
      <c r="F424" s="144"/>
    </row>
    <row r="425" ht="15.75" customHeight="1">
      <c r="C425" s="47"/>
      <c r="F425" s="144"/>
    </row>
    <row r="426" ht="15.75" customHeight="1">
      <c r="C426" s="47"/>
      <c r="F426" s="144"/>
    </row>
    <row r="427" ht="15.75" customHeight="1">
      <c r="C427" s="47"/>
      <c r="F427" s="144"/>
    </row>
    <row r="428" ht="15.75" customHeight="1">
      <c r="C428" s="47"/>
      <c r="F428" s="144"/>
    </row>
    <row r="429" ht="15.75" customHeight="1">
      <c r="C429" s="47"/>
      <c r="F429" s="144"/>
    </row>
    <row r="430" ht="15.75" customHeight="1">
      <c r="C430" s="47"/>
      <c r="F430" s="144"/>
    </row>
    <row r="431" ht="15.75" customHeight="1">
      <c r="C431" s="47"/>
      <c r="F431" s="144"/>
    </row>
    <row r="432" ht="15.75" customHeight="1">
      <c r="C432" s="47"/>
      <c r="F432" s="144"/>
    </row>
    <row r="433" ht="15.75" customHeight="1">
      <c r="C433" s="47"/>
      <c r="F433" s="144"/>
    </row>
    <row r="434" ht="15.75" customHeight="1">
      <c r="C434" s="47"/>
      <c r="F434" s="144"/>
    </row>
    <row r="435" ht="15.75" customHeight="1">
      <c r="C435" s="47"/>
      <c r="F435" s="144"/>
    </row>
    <row r="436" ht="15.75" customHeight="1">
      <c r="C436" s="47"/>
      <c r="F436" s="144"/>
    </row>
    <row r="437" ht="15.75" customHeight="1">
      <c r="C437" s="47"/>
      <c r="F437" s="144"/>
    </row>
    <row r="438" ht="15.75" customHeight="1">
      <c r="C438" s="47"/>
      <c r="F438" s="144"/>
    </row>
    <row r="439" ht="15.75" customHeight="1">
      <c r="C439" s="47"/>
      <c r="F439" s="144"/>
    </row>
    <row r="440" ht="15.75" customHeight="1">
      <c r="C440" s="47"/>
      <c r="F440" s="144"/>
    </row>
    <row r="441" ht="15.75" customHeight="1">
      <c r="C441" s="47"/>
      <c r="F441" s="144"/>
    </row>
    <row r="442" ht="15.75" customHeight="1">
      <c r="C442" s="47"/>
      <c r="F442" s="144"/>
    </row>
    <row r="443" ht="15.75" customHeight="1">
      <c r="C443" s="47"/>
      <c r="F443" s="144"/>
    </row>
    <row r="444" ht="15.75" customHeight="1">
      <c r="C444" s="47"/>
      <c r="F444" s="144"/>
    </row>
    <row r="445" ht="15.75" customHeight="1">
      <c r="C445" s="47"/>
      <c r="F445" s="144"/>
    </row>
    <row r="446" ht="15.75" customHeight="1">
      <c r="C446" s="47"/>
      <c r="F446" s="144"/>
    </row>
    <row r="447" ht="15.75" customHeight="1">
      <c r="C447" s="47"/>
      <c r="F447" s="144"/>
    </row>
    <row r="448" ht="15.75" customHeight="1">
      <c r="C448" s="47"/>
      <c r="F448" s="144"/>
    </row>
    <row r="449" ht="15.75" customHeight="1">
      <c r="C449" s="47"/>
      <c r="F449" s="144"/>
    </row>
    <row r="450" ht="15.75" customHeight="1">
      <c r="C450" s="47"/>
      <c r="F450" s="144"/>
    </row>
    <row r="451" ht="15.75" customHeight="1">
      <c r="C451" s="47"/>
      <c r="F451" s="144"/>
    </row>
    <row r="452" ht="15.75" customHeight="1">
      <c r="C452" s="47"/>
      <c r="F452" s="144"/>
    </row>
    <row r="453" ht="15.75" customHeight="1">
      <c r="C453" s="47"/>
      <c r="F453" s="144"/>
    </row>
    <row r="454" ht="15.75" customHeight="1">
      <c r="C454" s="47"/>
      <c r="F454" s="144"/>
    </row>
    <row r="455" ht="15.75" customHeight="1">
      <c r="C455" s="47"/>
      <c r="F455" s="144"/>
    </row>
    <row r="456" ht="15.75" customHeight="1">
      <c r="C456" s="47"/>
      <c r="F456" s="144"/>
    </row>
    <row r="457" ht="15.75" customHeight="1">
      <c r="C457" s="47"/>
      <c r="F457" s="144"/>
    </row>
    <row r="458" ht="15.75" customHeight="1">
      <c r="C458" s="47"/>
      <c r="F458" s="144"/>
    </row>
    <row r="459" ht="15.75" customHeight="1">
      <c r="C459" s="47"/>
      <c r="F459" s="144"/>
    </row>
    <row r="460" ht="15.75" customHeight="1">
      <c r="C460" s="47"/>
      <c r="F460" s="144"/>
    </row>
    <row r="461" ht="15.75" customHeight="1">
      <c r="C461" s="47"/>
      <c r="F461" s="144"/>
    </row>
    <row r="462" ht="15.75" customHeight="1">
      <c r="C462" s="47"/>
      <c r="F462" s="144"/>
    </row>
    <row r="463" ht="15.75" customHeight="1">
      <c r="C463" s="47"/>
      <c r="F463" s="144"/>
    </row>
    <row r="464" ht="15.75" customHeight="1">
      <c r="C464" s="47"/>
      <c r="F464" s="144"/>
    </row>
    <row r="465" ht="15.75" customHeight="1">
      <c r="C465" s="47"/>
      <c r="F465" s="144"/>
    </row>
    <row r="466" ht="15.75" customHeight="1">
      <c r="C466" s="47"/>
      <c r="F466" s="144"/>
    </row>
    <row r="467" ht="15.75" customHeight="1">
      <c r="C467" s="47"/>
      <c r="F467" s="144"/>
    </row>
    <row r="468" ht="15.75" customHeight="1">
      <c r="C468" s="47"/>
      <c r="F468" s="144"/>
    </row>
    <row r="469" ht="15.75" customHeight="1">
      <c r="C469" s="47"/>
      <c r="F469" s="144"/>
    </row>
    <row r="470" ht="15.75" customHeight="1">
      <c r="C470" s="47"/>
      <c r="F470" s="144"/>
    </row>
    <row r="471" ht="15.75" customHeight="1">
      <c r="C471" s="47"/>
      <c r="F471" s="144"/>
    </row>
    <row r="472" ht="15.75" customHeight="1">
      <c r="C472" s="47"/>
      <c r="F472" s="144"/>
    </row>
    <row r="473" ht="15.75" customHeight="1">
      <c r="C473" s="47"/>
      <c r="F473" s="144"/>
    </row>
    <row r="474" ht="15.75" customHeight="1">
      <c r="C474" s="47"/>
      <c r="F474" s="144"/>
    </row>
    <row r="475" ht="15.75" customHeight="1">
      <c r="C475" s="47"/>
      <c r="F475" s="144"/>
    </row>
    <row r="476" ht="15.75" customHeight="1">
      <c r="C476" s="47"/>
      <c r="F476" s="144"/>
    </row>
    <row r="477" ht="15.75" customHeight="1">
      <c r="C477" s="47"/>
      <c r="F477" s="144"/>
    </row>
    <row r="478" ht="15.75" customHeight="1">
      <c r="C478" s="47"/>
      <c r="F478" s="144"/>
    </row>
    <row r="479" ht="15.75" customHeight="1">
      <c r="C479" s="47"/>
      <c r="F479" s="144"/>
    </row>
    <row r="480" ht="15.75" customHeight="1">
      <c r="C480" s="47"/>
      <c r="F480" s="144"/>
    </row>
    <row r="481" ht="15.75" customHeight="1">
      <c r="C481" s="47"/>
      <c r="F481" s="144"/>
    </row>
    <row r="482" ht="15.75" customHeight="1">
      <c r="C482" s="47"/>
      <c r="F482" s="144"/>
    </row>
    <row r="483" ht="15.75" customHeight="1">
      <c r="C483" s="47"/>
      <c r="F483" s="144"/>
    </row>
    <row r="484" ht="15.75" customHeight="1">
      <c r="C484" s="47"/>
      <c r="F484" s="144"/>
    </row>
    <row r="485" ht="15.75" customHeight="1">
      <c r="C485" s="47"/>
      <c r="F485" s="144"/>
    </row>
    <row r="486" ht="15.75" customHeight="1">
      <c r="C486" s="47"/>
      <c r="F486" s="144"/>
    </row>
    <row r="487" ht="15.75" customHeight="1">
      <c r="C487" s="47"/>
      <c r="F487" s="144"/>
    </row>
    <row r="488" ht="15.75" customHeight="1">
      <c r="C488" s="47"/>
      <c r="F488" s="144"/>
    </row>
    <row r="489" ht="15.75" customHeight="1">
      <c r="C489" s="47"/>
      <c r="F489" s="144"/>
    </row>
    <row r="490" ht="15.75" customHeight="1">
      <c r="C490" s="47"/>
      <c r="F490" s="144"/>
    </row>
    <row r="491" ht="15.75" customHeight="1">
      <c r="C491" s="47"/>
      <c r="F491" s="144"/>
    </row>
    <row r="492" ht="15.75" customHeight="1">
      <c r="C492" s="47"/>
      <c r="F492" s="144"/>
    </row>
    <row r="493" ht="15.75" customHeight="1">
      <c r="C493" s="47"/>
      <c r="F493" s="144"/>
    </row>
    <row r="494" ht="15.75" customHeight="1">
      <c r="C494" s="47"/>
      <c r="F494" s="144"/>
    </row>
    <row r="495" ht="15.75" customHeight="1">
      <c r="C495" s="47"/>
      <c r="F495" s="144"/>
    </row>
    <row r="496" ht="15.75" customHeight="1">
      <c r="C496" s="47"/>
      <c r="F496" s="144"/>
    </row>
    <row r="497" ht="15.75" customHeight="1">
      <c r="C497" s="47"/>
      <c r="F497" s="144"/>
    </row>
    <row r="498" ht="15.75" customHeight="1">
      <c r="C498" s="47"/>
      <c r="F498" s="144"/>
    </row>
    <row r="499" ht="15.75" customHeight="1">
      <c r="C499" s="47"/>
      <c r="F499" s="144"/>
    </row>
    <row r="500" ht="15.75" customHeight="1">
      <c r="C500" s="47"/>
      <c r="F500" s="144"/>
    </row>
    <row r="501" ht="15.75" customHeight="1">
      <c r="C501" s="47"/>
      <c r="F501" s="144"/>
    </row>
    <row r="502" ht="15.75" customHeight="1">
      <c r="C502" s="47"/>
      <c r="F502" s="144"/>
    </row>
    <row r="503" ht="15.75" customHeight="1">
      <c r="C503" s="47"/>
      <c r="F503" s="144"/>
    </row>
    <row r="504" ht="15.75" customHeight="1">
      <c r="C504" s="47"/>
      <c r="F504" s="144"/>
    </row>
    <row r="505" ht="15.75" customHeight="1">
      <c r="C505" s="47"/>
      <c r="F505" s="144"/>
    </row>
    <row r="506" ht="15.75" customHeight="1">
      <c r="C506" s="47"/>
      <c r="F506" s="144"/>
    </row>
    <row r="507" ht="15.75" customHeight="1">
      <c r="C507" s="47"/>
      <c r="F507" s="144"/>
    </row>
    <row r="508" ht="15.75" customHeight="1">
      <c r="C508" s="47"/>
      <c r="F508" s="144"/>
    </row>
    <row r="509" ht="15.75" customHeight="1">
      <c r="C509" s="47"/>
      <c r="F509" s="144"/>
    </row>
    <row r="510" ht="15.75" customHeight="1">
      <c r="C510" s="47"/>
      <c r="F510" s="144"/>
    </row>
    <row r="511" ht="15.75" customHeight="1">
      <c r="C511" s="47"/>
      <c r="F511" s="144"/>
    </row>
    <row r="512" ht="15.75" customHeight="1">
      <c r="C512" s="47"/>
      <c r="F512" s="144"/>
    </row>
    <row r="513" ht="15.75" customHeight="1">
      <c r="C513" s="47"/>
      <c r="F513" s="144"/>
    </row>
    <row r="514" ht="15.75" customHeight="1">
      <c r="C514" s="47"/>
      <c r="F514" s="144"/>
    </row>
    <row r="515" ht="15.75" customHeight="1">
      <c r="C515" s="47"/>
      <c r="F515" s="144"/>
    </row>
    <row r="516" ht="15.75" customHeight="1">
      <c r="C516" s="47"/>
      <c r="F516" s="144"/>
    </row>
    <row r="517" ht="15.75" customHeight="1">
      <c r="C517" s="47"/>
      <c r="F517" s="144"/>
    </row>
    <row r="518" ht="15.75" customHeight="1">
      <c r="C518" s="47"/>
      <c r="F518" s="144"/>
    </row>
    <row r="519" ht="15.75" customHeight="1">
      <c r="C519" s="47"/>
      <c r="F519" s="144"/>
    </row>
    <row r="520" ht="15.75" customHeight="1">
      <c r="C520" s="47"/>
      <c r="F520" s="144"/>
    </row>
    <row r="521" ht="15.75" customHeight="1">
      <c r="C521" s="47"/>
      <c r="F521" s="144"/>
    </row>
    <row r="522" ht="15.75" customHeight="1">
      <c r="C522" s="47"/>
      <c r="F522" s="144"/>
    </row>
    <row r="523" ht="15.75" customHeight="1">
      <c r="C523" s="47"/>
      <c r="F523" s="144"/>
    </row>
    <row r="524" ht="15.75" customHeight="1">
      <c r="C524" s="47"/>
      <c r="F524" s="144"/>
    </row>
    <row r="525" ht="15.75" customHeight="1">
      <c r="C525" s="47"/>
      <c r="F525" s="144"/>
    </row>
    <row r="526" ht="15.75" customHeight="1">
      <c r="C526" s="47"/>
      <c r="F526" s="144"/>
    </row>
    <row r="527" ht="15.75" customHeight="1">
      <c r="C527" s="47"/>
      <c r="F527" s="144"/>
    </row>
    <row r="528" ht="15.75" customHeight="1">
      <c r="C528" s="47"/>
      <c r="F528" s="144"/>
    </row>
    <row r="529" ht="15.75" customHeight="1">
      <c r="C529" s="47"/>
      <c r="F529" s="144"/>
    </row>
    <row r="530" ht="15.75" customHeight="1">
      <c r="C530" s="47"/>
      <c r="F530" s="144"/>
    </row>
    <row r="531" ht="15.75" customHeight="1">
      <c r="C531" s="47"/>
      <c r="F531" s="144"/>
    </row>
    <row r="532" ht="15.75" customHeight="1">
      <c r="C532" s="47"/>
      <c r="F532" s="144"/>
    </row>
    <row r="533" ht="15.75" customHeight="1">
      <c r="C533" s="47"/>
      <c r="F533" s="144"/>
    </row>
    <row r="534" ht="15.75" customHeight="1">
      <c r="C534" s="47"/>
      <c r="F534" s="144"/>
    </row>
    <row r="535" ht="15.75" customHeight="1">
      <c r="C535" s="47"/>
      <c r="F535" s="144"/>
    </row>
    <row r="536" ht="15.75" customHeight="1">
      <c r="C536" s="47"/>
      <c r="F536" s="144"/>
    </row>
    <row r="537" ht="15.75" customHeight="1">
      <c r="C537" s="47"/>
      <c r="F537" s="144"/>
    </row>
    <row r="538" ht="15.75" customHeight="1">
      <c r="C538" s="47"/>
      <c r="F538" s="144"/>
    </row>
    <row r="539" ht="15.75" customHeight="1">
      <c r="C539" s="47"/>
      <c r="F539" s="144"/>
    </row>
    <row r="540" ht="15.75" customHeight="1">
      <c r="C540" s="47"/>
      <c r="F540" s="144"/>
    </row>
    <row r="541" ht="15.75" customHeight="1">
      <c r="C541" s="47"/>
      <c r="F541" s="144"/>
    </row>
    <row r="542" ht="15.75" customHeight="1">
      <c r="C542" s="47"/>
      <c r="F542" s="144"/>
    </row>
    <row r="543" ht="15.75" customHeight="1">
      <c r="C543" s="47"/>
      <c r="F543" s="144"/>
    </row>
    <row r="544" ht="15.75" customHeight="1">
      <c r="C544" s="47"/>
      <c r="F544" s="144"/>
    </row>
    <row r="545" ht="15.75" customHeight="1">
      <c r="C545" s="47"/>
      <c r="F545" s="144"/>
    </row>
    <row r="546" ht="15.75" customHeight="1">
      <c r="C546" s="47"/>
      <c r="F546" s="144"/>
    </row>
    <row r="547" ht="15.75" customHeight="1">
      <c r="C547" s="47"/>
      <c r="F547" s="144"/>
    </row>
    <row r="548" ht="15.75" customHeight="1">
      <c r="C548" s="47"/>
      <c r="F548" s="144"/>
    </row>
    <row r="549" ht="15.75" customHeight="1">
      <c r="C549" s="47"/>
      <c r="F549" s="144"/>
    </row>
    <row r="550" ht="15.75" customHeight="1">
      <c r="C550" s="47"/>
      <c r="F550" s="144"/>
    </row>
    <row r="551" ht="15.75" customHeight="1">
      <c r="C551" s="47"/>
      <c r="F551" s="144"/>
    </row>
    <row r="552" ht="15.75" customHeight="1">
      <c r="C552" s="47"/>
      <c r="F552" s="144"/>
    </row>
    <row r="553" ht="15.75" customHeight="1">
      <c r="C553" s="47"/>
      <c r="F553" s="144"/>
    </row>
    <row r="554" ht="15.75" customHeight="1">
      <c r="C554" s="47"/>
      <c r="F554" s="144"/>
    </row>
    <row r="555" ht="15.75" customHeight="1">
      <c r="C555" s="47"/>
      <c r="F555" s="144"/>
    </row>
    <row r="556" ht="15.75" customHeight="1">
      <c r="C556" s="47"/>
      <c r="F556" s="144"/>
    </row>
    <row r="557" ht="15.75" customHeight="1">
      <c r="C557" s="47"/>
      <c r="F557" s="144"/>
    </row>
    <row r="558" ht="15.75" customHeight="1">
      <c r="C558" s="47"/>
      <c r="F558" s="144"/>
    </row>
    <row r="559" ht="15.75" customHeight="1">
      <c r="C559" s="47"/>
      <c r="F559" s="144"/>
    </row>
    <row r="560" ht="15.75" customHeight="1">
      <c r="C560" s="47"/>
      <c r="F560" s="144"/>
    </row>
    <row r="561" ht="15.75" customHeight="1">
      <c r="C561" s="47"/>
      <c r="F561" s="144"/>
    </row>
    <row r="562" ht="15.75" customHeight="1">
      <c r="C562" s="47"/>
      <c r="F562" s="144"/>
    </row>
    <row r="563" ht="15.75" customHeight="1">
      <c r="C563" s="47"/>
      <c r="F563" s="144"/>
    </row>
    <row r="564" ht="15.75" customHeight="1">
      <c r="C564" s="47"/>
      <c r="F564" s="144"/>
    </row>
    <row r="565" ht="15.75" customHeight="1">
      <c r="C565" s="47"/>
      <c r="F565" s="144"/>
    </row>
    <row r="566" ht="15.75" customHeight="1">
      <c r="C566" s="47"/>
      <c r="F566" s="144"/>
    </row>
    <row r="567" ht="15.75" customHeight="1">
      <c r="C567" s="47"/>
      <c r="F567" s="144"/>
    </row>
    <row r="568" ht="15.75" customHeight="1">
      <c r="C568" s="47"/>
      <c r="F568" s="144"/>
    </row>
    <row r="569" ht="15.75" customHeight="1">
      <c r="C569" s="47"/>
      <c r="F569" s="144"/>
    </row>
    <row r="570" ht="15.75" customHeight="1">
      <c r="C570" s="47"/>
      <c r="F570" s="144"/>
    </row>
    <row r="571" ht="15.75" customHeight="1">
      <c r="C571" s="47"/>
      <c r="F571" s="144"/>
    </row>
    <row r="572" ht="15.75" customHeight="1">
      <c r="C572" s="47"/>
      <c r="F572" s="144"/>
    </row>
    <row r="573" ht="15.75" customHeight="1">
      <c r="C573" s="47"/>
      <c r="F573" s="144"/>
    </row>
    <row r="574" ht="15.75" customHeight="1">
      <c r="C574" s="47"/>
      <c r="F574" s="144"/>
    </row>
    <row r="575" ht="15.75" customHeight="1">
      <c r="C575" s="47"/>
      <c r="F575" s="144"/>
    </row>
    <row r="576" ht="15.75" customHeight="1">
      <c r="C576" s="47"/>
      <c r="F576" s="144"/>
    </row>
    <row r="577" ht="15.75" customHeight="1">
      <c r="C577" s="47"/>
      <c r="F577" s="144"/>
    </row>
    <row r="578" ht="15.75" customHeight="1">
      <c r="C578" s="47"/>
      <c r="F578" s="144"/>
    </row>
    <row r="579" ht="15.75" customHeight="1">
      <c r="C579" s="47"/>
      <c r="F579" s="144"/>
    </row>
    <row r="580" ht="15.75" customHeight="1">
      <c r="C580" s="47"/>
      <c r="F580" s="144"/>
    </row>
    <row r="581" ht="15.75" customHeight="1">
      <c r="C581" s="47"/>
      <c r="F581" s="144"/>
    </row>
    <row r="582" ht="15.75" customHeight="1">
      <c r="C582" s="47"/>
      <c r="F582" s="144"/>
    </row>
    <row r="583" ht="15.75" customHeight="1">
      <c r="C583" s="47"/>
      <c r="F583" s="144"/>
    </row>
    <row r="584" ht="15.75" customHeight="1">
      <c r="C584" s="47"/>
      <c r="F584" s="144"/>
    </row>
    <row r="585" ht="15.75" customHeight="1">
      <c r="C585" s="47"/>
      <c r="F585" s="144"/>
    </row>
    <row r="586" ht="15.75" customHeight="1">
      <c r="C586" s="47"/>
      <c r="F586" s="144"/>
    </row>
    <row r="587" ht="15.75" customHeight="1">
      <c r="C587" s="47"/>
      <c r="F587" s="144"/>
    </row>
    <row r="588" ht="15.75" customHeight="1">
      <c r="C588" s="47"/>
      <c r="F588" s="144"/>
    </row>
    <row r="589" ht="15.75" customHeight="1">
      <c r="C589" s="47"/>
      <c r="F589" s="144"/>
    </row>
    <row r="590" ht="15.75" customHeight="1">
      <c r="C590" s="47"/>
      <c r="F590" s="144"/>
    </row>
    <row r="591" ht="15.75" customHeight="1">
      <c r="C591" s="47"/>
      <c r="F591" s="144"/>
    </row>
    <row r="592" ht="15.75" customHeight="1">
      <c r="C592" s="47"/>
      <c r="F592" s="144"/>
    </row>
    <row r="593" ht="15.75" customHeight="1">
      <c r="C593" s="47"/>
      <c r="F593" s="144"/>
    </row>
    <row r="594" ht="15.75" customHeight="1">
      <c r="C594" s="47"/>
      <c r="F594" s="144"/>
    </row>
    <row r="595" ht="15.75" customHeight="1">
      <c r="C595" s="47"/>
      <c r="F595" s="144"/>
    </row>
    <row r="596" ht="15.75" customHeight="1">
      <c r="C596" s="47"/>
      <c r="F596" s="144"/>
    </row>
    <row r="597" ht="15.75" customHeight="1">
      <c r="C597" s="47"/>
      <c r="F597" s="144"/>
    </row>
    <row r="598" ht="15.75" customHeight="1">
      <c r="C598" s="47"/>
      <c r="F598" s="144"/>
    </row>
    <row r="599" ht="15.75" customHeight="1">
      <c r="C599" s="47"/>
      <c r="F599" s="144"/>
    </row>
    <row r="600" ht="15.75" customHeight="1">
      <c r="C600" s="47"/>
      <c r="F600" s="144"/>
    </row>
    <row r="601" ht="15.75" customHeight="1">
      <c r="C601" s="47"/>
      <c r="F601" s="144"/>
    </row>
    <row r="602" ht="15.75" customHeight="1">
      <c r="C602" s="47"/>
      <c r="F602" s="144"/>
    </row>
    <row r="603" ht="15.75" customHeight="1">
      <c r="C603" s="47"/>
      <c r="F603" s="144"/>
    </row>
    <row r="604" ht="15.75" customHeight="1">
      <c r="C604" s="47"/>
      <c r="F604" s="144"/>
    </row>
    <row r="605" ht="15.75" customHeight="1">
      <c r="C605" s="47"/>
      <c r="F605" s="144"/>
    </row>
    <row r="606" ht="15.75" customHeight="1">
      <c r="C606" s="47"/>
      <c r="F606" s="144"/>
    </row>
    <row r="607" ht="15.75" customHeight="1">
      <c r="C607" s="47"/>
      <c r="F607" s="144"/>
    </row>
    <row r="608" ht="15.75" customHeight="1">
      <c r="C608" s="47"/>
      <c r="F608" s="144"/>
    </row>
    <row r="609" ht="15.75" customHeight="1">
      <c r="C609" s="47"/>
      <c r="F609" s="144"/>
    </row>
    <row r="610" ht="15.75" customHeight="1">
      <c r="C610" s="47"/>
      <c r="F610" s="144"/>
    </row>
    <row r="611" ht="15.75" customHeight="1">
      <c r="C611" s="47"/>
      <c r="F611" s="144"/>
    </row>
    <row r="612" ht="15.75" customHeight="1">
      <c r="C612" s="47"/>
      <c r="F612" s="144"/>
    </row>
    <row r="613" ht="15.75" customHeight="1">
      <c r="C613" s="47"/>
      <c r="F613" s="144"/>
    </row>
    <row r="614" ht="15.75" customHeight="1">
      <c r="C614" s="47"/>
      <c r="F614" s="144"/>
    </row>
    <row r="615" ht="15.75" customHeight="1">
      <c r="C615" s="47"/>
      <c r="F615" s="144"/>
    </row>
    <row r="616" ht="15.75" customHeight="1">
      <c r="C616" s="47"/>
      <c r="F616" s="144"/>
    </row>
    <row r="617" ht="15.75" customHeight="1">
      <c r="C617" s="47"/>
      <c r="F617" s="144"/>
    </row>
    <row r="618" ht="15.75" customHeight="1">
      <c r="C618" s="47"/>
      <c r="F618" s="144"/>
    </row>
    <row r="619" ht="15.75" customHeight="1">
      <c r="C619" s="47"/>
      <c r="F619" s="144"/>
    </row>
    <row r="620" ht="15.75" customHeight="1">
      <c r="C620" s="47"/>
      <c r="F620" s="144"/>
    </row>
    <row r="621" ht="15.75" customHeight="1">
      <c r="C621" s="47"/>
      <c r="F621" s="144"/>
    </row>
    <row r="622" ht="15.75" customHeight="1">
      <c r="C622" s="47"/>
      <c r="F622" s="144"/>
    </row>
    <row r="623" ht="15.75" customHeight="1">
      <c r="C623" s="47"/>
      <c r="F623" s="144"/>
    </row>
    <row r="624" ht="15.75" customHeight="1">
      <c r="C624" s="47"/>
      <c r="F624" s="144"/>
    </row>
    <row r="625" ht="15.75" customHeight="1">
      <c r="C625" s="47"/>
      <c r="F625" s="144"/>
    </row>
    <row r="626" ht="15.75" customHeight="1">
      <c r="C626" s="47"/>
      <c r="F626" s="144"/>
    </row>
    <row r="627" ht="15.75" customHeight="1">
      <c r="C627" s="47"/>
      <c r="F627" s="144"/>
    </row>
    <row r="628" ht="15.75" customHeight="1">
      <c r="C628" s="47"/>
      <c r="F628" s="144"/>
    </row>
    <row r="629" ht="15.75" customHeight="1">
      <c r="C629" s="47"/>
      <c r="F629" s="144"/>
    </row>
    <row r="630" ht="15.75" customHeight="1">
      <c r="C630" s="47"/>
      <c r="F630" s="144"/>
    </row>
    <row r="631" ht="15.75" customHeight="1">
      <c r="C631" s="47"/>
      <c r="F631" s="144"/>
    </row>
    <row r="632" ht="15.75" customHeight="1">
      <c r="C632" s="47"/>
      <c r="F632" s="144"/>
    </row>
    <row r="633" ht="15.75" customHeight="1">
      <c r="C633" s="47"/>
      <c r="F633" s="144"/>
    </row>
    <row r="634" ht="15.75" customHeight="1">
      <c r="C634" s="47"/>
      <c r="F634" s="144"/>
    </row>
    <row r="635" ht="15.75" customHeight="1">
      <c r="C635" s="47"/>
      <c r="F635" s="144"/>
    </row>
    <row r="636" ht="15.75" customHeight="1">
      <c r="C636" s="47"/>
      <c r="F636" s="144"/>
    </row>
    <row r="637" ht="15.75" customHeight="1">
      <c r="C637" s="47"/>
      <c r="F637" s="144"/>
    </row>
    <row r="638" ht="15.75" customHeight="1">
      <c r="C638" s="47"/>
      <c r="F638" s="144"/>
    </row>
    <row r="639" ht="15.75" customHeight="1">
      <c r="C639" s="47"/>
      <c r="F639" s="144"/>
    </row>
    <row r="640" ht="15.75" customHeight="1">
      <c r="C640" s="47"/>
      <c r="F640" s="144"/>
    </row>
    <row r="641" ht="15.75" customHeight="1">
      <c r="C641" s="47"/>
      <c r="F641" s="144"/>
    </row>
    <row r="642" ht="15.75" customHeight="1">
      <c r="C642" s="47"/>
      <c r="F642" s="144"/>
    </row>
    <row r="643" ht="15.75" customHeight="1">
      <c r="C643" s="47"/>
      <c r="F643" s="144"/>
    </row>
    <row r="644" ht="15.75" customHeight="1">
      <c r="C644" s="47"/>
      <c r="F644" s="144"/>
    </row>
    <row r="645" ht="15.75" customHeight="1">
      <c r="C645" s="47"/>
      <c r="F645" s="144"/>
    </row>
    <row r="646" ht="15.75" customHeight="1">
      <c r="C646" s="47"/>
      <c r="F646" s="144"/>
    </row>
    <row r="647" ht="15.75" customHeight="1">
      <c r="C647" s="47"/>
      <c r="F647" s="144"/>
    </row>
    <row r="648" ht="15.75" customHeight="1">
      <c r="C648" s="47"/>
      <c r="F648" s="144"/>
    </row>
    <row r="649" ht="15.75" customHeight="1">
      <c r="C649" s="47"/>
      <c r="F649" s="144"/>
    </row>
    <row r="650" ht="15.75" customHeight="1">
      <c r="C650" s="47"/>
      <c r="F650" s="144"/>
    </row>
    <row r="651" ht="15.75" customHeight="1">
      <c r="C651" s="47"/>
      <c r="F651" s="144"/>
    </row>
    <row r="652" ht="15.75" customHeight="1">
      <c r="C652" s="47"/>
      <c r="F652" s="144"/>
    </row>
    <row r="653" ht="15.75" customHeight="1">
      <c r="C653" s="47"/>
      <c r="F653" s="144"/>
    </row>
    <row r="654" ht="15.75" customHeight="1">
      <c r="C654" s="47"/>
      <c r="F654" s="144"/>
    </row>
    <row r="655" ht="15.75" customHeight="1">
      <c r="C655" s="47"/>
      <c r="F655" s="144"/>
    </row>
    <row r="656" ht="15.75" customHeight="1">
      <c r="C656" s="47"/>
      <c r="F656" s="144"/>
    </row>
    <row r="657" ht="15.75" customHeight="1">
      <c r="C657" s="47"/>
      <c r="F657" s="144"/>
    </row>
    <row r="658" ht="15.75" customHeight="1">
      <c r="C658" s="47"/>
      <c r="F658" s="144"/>
    </row>
    <row r="659" ht="15.75" customHeight="1">
      <c r="C659" s="47"/>
      <c r="F659" s="144"/>
    </row>
    <row r="660" ht="15.75" customHeight="1">
      <c r="C660" s="47"/>
      <c r="F660" s="144"/>
    </row>
    <row r="661" ht="15.75" customHeight="1">
      <c r="C661" s="47"/>
      <c r="F661" s="144"/>
    </row>
    <row r="662" ht="15.75" customHeight="1">
      <c r="C662" s="47"/>
      <c r="F662" s="144"/>
    </row>
    <row r="663" ht="15.75" customHeight="1">
      <c r="C663" s="47"/>
      <c r="F663" s="144"/>
    </row>
    <row r="664" ht="15.75" customHeight="1">
      <c r="C664" s="47"/>
      <c r="F664" s="144"/>
    </row>
    <row r="665" ht="15.75" customHeight="1">
      <c r="C665" s="47"/>
      <c r="F665" s="144"/>
    </row>
    <row r="666" ht="15.75" customHeight="1">
      <c r="C666" s="47"/>
      <c r="F666" s="144"/>
    </row>
    <row r="667" ht="15.75" customHeight="1">
      <c r="C667" s="47"/>
      <c r="F667" s="144"/>
    </row>
    <row r="668" ht="15.75" customHeight="1">
      <c r="C668" s="47"/>
      <c r="F668" s="144"/>
    </row>
    <row r="669" ht="15.75" customHeight="1">
      <c r="C669" s="47"/>
      <c r="F669" s="144"/>
    </row>
    <row r="670" ht="15.75" customHeight="1">
      <c r="C670" s="47"/>
      <c r="F670" s="144"/>
    </row>
    <row r="671" ht="15.75" customHeight="1">
      <c r="C671" s="47"/>
      <c r="F671" s="144"/>
    </row>
    <row r="672" ht="15.75" customHeight="1">
      <c r="C672" s="47"/>
      <c r="F672" s="144"/>
    </row>
    <row r="673" ht="15.75" customHeight="1">
      <c r="C673" s="47"/>
      <c r="F673" s="144"/>
    </row>
    <row r="674" ht="15.75" customHeight="1">
      <c r="C674" s="47"/>
      <c r="F674" s="144"/>
    </row>
    <row r="675" ht="15.75" customHeight="1">
      <c r="C675" s="47"/>
      <c r="F675" s="144"/>
    </row>
    <row r="676" ht="15.75" customHeight="1">
      <c r="C676" s="47"/>
      <c r="F676" s="144"/>
    </row>
    <row r="677" ht="15.75" customHeight="1">
      <c r="C677" s="47"/>
      <c r="F677" s="144"/>
    </row>
    <row r="678" ht="15.75" customHeight="1">
      <c r="C678" s="47"/>
      <c r="F678" s="144"/>
    </row>
    <row r="679" ht="15.75" customHeight="1">
      <c r="C679" s="47"/>
      <c r="F679" s="144"/>
    </row>
    <row r="680" ht="15.75" customHeight="1">
      <c r="C680" s="47"/>
      <c r="F680" s="144"/>
    </row>
    <row r="681" ht="15.75" customHeight="1">
      <c r="C681" s="47"/>
      <c r="F681" s="144"/>
    </row>
    <row r="682" ht="15.75" customHeight="1">
      <c r="C682" s="47"/>
      <c r="F682" s="144"/>
    </row>
    <row r="683" ht="15.75" customHeight="1">
      <c r="C683" s="47"/>
      <c r="F683" s="144"/>
    </row>
    <row r="684" ht="15.75" customHeight="1">
      <c r="C684" s="47"/>
      <c r="F684" s="144"/>
    </row>
    <row r="685" ht="15.75" customHeight="1">
      <c r="C685" s="47"/>
      <c r="F685" s="144"/>
    </row>
    <row r="686" ht="15.75" customHeight="1">
      <c r="C686" s="47"/>
      <c r="F686" s="144"/>
    </row>
    <row r="687" ht="15.75" customHeight="1">
      <c r="C687" s="47"/>
      <c r="F687" s="144"/>
    </row>
    <row r="688" ht="15.75" customHeight="1">
      <c r="C688" s="47"/>
      <c r="F688" s="144"/>
    </row>
    <row r="689" ht="15.75" customHeight="1">
      <c r="C689" s="47"/>
      <c r="F689" s="144"/>
    </row>
    <row r="690" ht="15.75" customHeight="1">
      <c r="C690" s="47"/>
      <c r="F690" s="144"/>
    </row>
    <row r="691" ht="15.75" customHeight="1">
      <c r="C691" s="47"/>
      <c r="F691" s="144"/>
    </row>
    <row r="692" ht="15.75" customHeight="1">
      <c r="C692" s="47"/>
      <c r="F692" s="144"/>
    </row>
    <row r="693" ht="15.75" customHeight="1">
      <c r="C693" s="47"/>
      <c r="F693" s="144"/>
    </row>
    <row r="694" ht="15.75" customHeight="1">
      <c r="C694" s="47"/>
      <c r="F694" s="144"/>
    </row>
    <row r="695" ht="15.75" customHeight="1">
      <c r="C695" s="47"/>
      <c r="F695" s="144"/>
    </row>
    <row r="696" ht="15.75" customHeight="1">
      <c r="C696" s="47"/>
      <c r="F696" s="144"/>
    </row>
    <row r="697" ht="15.75" customHeight="1">
      <c r="C697" s="47"/>
      <c r="F697" s="144"/>
    </row>
    <row r="698" ht="15.75" customHeight="1">
      <c r="C698" s="47"/>
      <c r="F698" s="144"/>
    </row>
    <row r="699" ht="15.75" customHeight="1">
      <c r="C699" s="47"/>
      <c r="F699" s="144"/>
    </row>
    <row r="700" ht="15.75" customHeight="1">
      <c r="C700" s="47"/>
      <c r="F700" s="144"/>
    </row>
    <row r="701" ht="15.75" customHeight="1">
      <c r="C701" s="47"/>
      <c r="F701" s="144"/>
    </row>
    <row r="702" ht="15.75" customHeight="1">
      <c r="C702" s="47"/>
      <c r="F702" s="144"/>
    </row>
    <row r="703" ht="15.75" customHeight="1">
      <c r="C703" s="47"/>
      <c r="F703" s="144"/>
    </row>
    <row r="704" ht="15.75" customHeight="1">
      <c r="C704" s="47"/>
      <c r="F704" s="144"/>
    </row>
    <row r="705" ht="15.75" customHeight="1">
      <c r="C705" s="47"/>
      <c r="F705" s="144"/>
    </row>
    <row r="706" ht="15.75" customHeight="1">
      <c r="C706" s="47"/>
      <c r="F706" s="144"/>
    </row>
    <row r="707" ht="15.75" customHeight="1">
      <c r="C707" s="47"/>
      <c r="F707" s="144"/>
    </row>
    <row r="708" ht="15.75" customHeight="1">
      <c r="C708" s="47"/>
      <c r="F708" s="144"/>
    </row>
    <row r="709" ht="15.75" customHeight="1">
      <c r="C709" s="47"/>
      <c r="F709" s="144"/>
    </row>
    <row r="710" ht="15.75" customHeight="1">
      <c r="C710" s="47"/>
      <c r="F710" s="144"/>
    </row>
    <row r="711" ht="15.75" customHeight="1">
      <c r="C711" s="47"/>
      <c r="F711" s="144"/>
    </row>
    <row r="712" ht="15.75" customHeight="1">
      <c r="C712" s="47"/>
      <c r="F712" s="144"/>
    </row>
    <row r="713" ht="15.75" customHeight="1">
      <c r="C713" s="47"/>
      <c r="F713" s="144"/>
    </row>
    <row r="714" ht="15.75" customHeight="1">
      <c r="C714" s="47"/>
      <c r="F714" s="144"/>
    </row>
    <row r="715" ht="15.75" customHeight="1">
      <c r="C715" s="47"/>
      <c r="F715" s="144"/>
    </row>
    <row r="716" ht="15.75" customHeight="1">
      <c r="C716" s="47"/>
      <c r="F716" s="144"/>
    </row>
    <row r="717" ht="15.75" customHeight="1">
      <c r="C717" s="47"/>
      <c r="F717" s="144"/>
    </row>
    <row r="718" ht="15.75" customHeight="1">
      <c r="C718" s="47"/>
      <c r="F718" s="144"/>
    </row>
    <row r="719" ht="15.75" customHeight="1">
      <c r="C719" s="47"/>
      <c r="F719" s="144"/>
    </row>
    <row r="720" ht="15.75" customHeight="1">
      <c r="C720" s="47"/>
      <c r="F720" s="144"/>
    </row>
    <row r="721" ht="15.75" customHeight="1">
      <c r="C721" s="47"/>
      <c r="F721" s="144"/>
    </row>
    <row r="722" ht="15.75" customHeight="1">
      <c r="C722" s="47"/>
      <c r="F722" s="144"/>
    </row>
    <row r="723" ht="15.75" customHeight="1">
      <c r="C723" s="47"/>
      <c r="F723" s="144"/>
    </row>
    <row r="724" ht="15.75" customHeight="1">
      <c r="C724" s="47"/>
      <c r="F724" s="144"/>
    </row>
    <row r="725" ht="15.75" customHeight="1">
      <c r="C725" s="47"/>
      <c r="F725" s="144"/>
    </row>
    <row r="726" ht="15.75" customHeight="1">
      <c r="C726" s="47"/>
      <c r="F726" s="144"/>
    </row>
    <row r="727" ht="15.75" customHeight="1">
      <c r="C727" s="47"/>
      <c r="F727" s="144"/>
    </row>
    <row r="728" ht="15.75" customHeight="1">
      <c r="C728" s="47"/>
      <c r="F728" s="144"/>
    </row>
    <row r="729" ht="15.75" customHeight="1">
      <c r="C729" s="47"/>
      <c r="F729" s="144"/>
    </row>
    <row r="730" ht="15.75" customHeight="1">
      <c r="C730" s="47"/>
      <c r="F730" s="144"/>
    </row>
    <row r="731" ht="15.75" customHeight="1">
      <c r="C731" s="47"/>
      <c r="F731" s="144"/>
    </row>
    <row r="732" ht="15.75" customHeight="1">
      <c r="C732" s="47"/>
      <c r="F732" s="144"/>
    </row>
    <row r="733" ht="15.75" customHeight="1">
      <c r="C733" s="47"/>
      <c r="F733" s="144"/>
    </row>
    <row r="734" ht="15.75" customHeight="1">
      <c r="C734" s="47"/>
      <c r="F734" s="144"/>
    </row>
    <row r="735" ht="15.75" customHeight="1">
      <c r="C735" s="47"/>
      <c r="F735" s="144"/>
    </row>
    <row r="736" ht="15.75" customHeight="1">
      <c r="C736" s="47"/>
      <c r="F736" s="144"/>
    </row>
    <row r="737" ht="15.75" customHeight="1">
      <c r="C737" s="47"/>
      <c r="F737" s="144"/>
    </row>
    <row r="738" ht="15.75" customHeight="1">
      <c r="C738" s="47"/>
      <c r="F738" s="144"/>
    </row>
    <row r="739" ht="15.75" customHeight="1">
      <c r="C739" s="47"/>
      <c r="F739" s="144"/>
    </row>
    <row r="740" ht="15.75" customHeight="1">
      <c r="C740" s="47"/>
      <c r="F740" s="144"/>
    </row>
    <row r="741" ht="15.75" customHeight="1">
      <c r="C741" s="47"/>
      <c r="F741" s="144"/>
    </row>
    <row r="742" ht="15.75" customHeight="1">
      <c r="C742" s="47"/>
      <c r="F742" s="144"/>
    </row>
    <row r="743" ht="15.75" customHeight="1">
      <c r="C743" s="47"/>
      <c r="F743" s="144"/>
    </row>
    <row r="744" ht="15.75" customHeight="1">
      <c r="C744" s="47"/>
      <c r="F744" s="144"/>
    </row>
    <row r="745" ht="15.75" customHeight="1">
      <c r="C745" s="47"/>
      <c r="F745" s="144"/>
    </row>
    <row r="746" ht="15.75" customHeight="1">
      <c r="C746" s="47"/>
      <c r="F746" s="144"/>
    </row>
    <row r="747" ht="15.75" customHeight="1">
      <c r="C747" s="47"/>
      <c r="F747" s="144"/>
    </row>
    <row r="748" ht="15.75" customHeight="1">
      <c r="C748" s="47"/>
      <c r="F748" s="144"/>
    </row>
    <row r="749" ht="15.75" customHeight="1">
      <c r="C749" s="47"/>
      <c r="F749" s="144"/>
    </row>
    <row r="750" ht="15.75" customHeight="1">
      <c r="C750" s="47"/>
      <c r="F750" s="144"/>
    </row>
    <row r="751" ht="15.75" customHeight="1">
      <c r="C751" s="47"/>
      <c r="F751" s="144"/>
    </row>
    <row r="752" ht="15.75" customHeight="1">
      <c r="C752" s="47"/>
      <c r="F752" s="144"/>
    </row>
    <row r="753" ht="15.75" customHeight="1">
      <c r="C753" s="47"/>
      <c r="F753" s="144"/>
    </row>
    <row r="754" ht="15.75" customHeight="1">
      <c r="C754" s="47"/>
      <c r="F754" s="144"/>
    </row>
    <row r="755" ht="15.75" customHeight="1">
      <c r="C755" s="47"/>
      <c r="F755" s="144"/>
    </row>
    <row r="756" ht="15.75" customHeight="1">
      <c r="C756" s="47"/>
      <c r="F756" s="144"/>
    </row>
    <row r="757" ht="15.75" customHeight="1">
      <c r="C757" s="47"/>
      <c r="F757" s="144"/>
    </row>
    <row r="758" ht="15.75" customHeight="1">
      <c r="C758" s="47"/>
      <c r="F758" s="144"/>
    </row>
    <row r="759" ht="15.75" customHeight="1">
      <c r="C759" s="47"/>
      <c r="F759" s="144"/>
    </row>
    <row r="760" ht="15.75" customHeight="1">
      <c r="C760" s="47"/>
      <c r="F760" s="144"/>
    </row>
    <row r="761" ht="15.75" customHeight="1">
      <c r="C761" s="47"/>
      <c r="F761" s="144"/>
    </row>
    <row r="762" ht="15.75" customHeight="1">
      <c r="C762" s="47"/>
      <c r="F762" s="144"/>
    </row>
    <row r="763" ht="15.75" customHeight="1">
      <c r="C763" s="47"/>
      <c r="F763" s="144"/>
    </row>
    <row r="764" ht="15.75" customHeight="1">
      <c r="C764" s="47"/>
      <c r="F764" s="144"/>
    </row>
    <row r="765" ht="15.75" customHeight="1">
      <c r="C765" s="47"/>
      <c r="F765" s="144"/>
    </row>
    <row r="766" ht="15.75" customHeight="1">
      <c r="C766" s="47"/>
      <c r="F766" s="144"/>
    </row>
    <row r="767" ht="15.75" customHeight="1">
      <c r="C767" s="47"/>
      <c r="F767" s="144"/>
    </row>
    <row r="768" ht="15.75" customHeight="1">
      <c r="C768" s="47"/>
      <c r="F768" s="144"/>
    </row>
    <row r="769" ht="15.75" customHeight="1">
      <c r="C769" s="47"/>
      <c r="F769" s="144"/>
    </row>
    <row r="770" ht="15.75" customHeight="1">
      <c r="C770" s="47"/>
      <c r="F770" s="144"/>
    </row>
    <row r="771" ht="15.75" customHeight="1">
      <c r="C771" s="47"/>
      <c r="F771" s="144"/>
    </row>
    <row r="772" ht="15.75" customHeight="1">
      <c r="C772" s="47"/>
      <c r="F772" s="144"/>
    </row>
    <row r="773" ht="15.75" customHeight="1">
      <c r="C773" s="47"/>
      <c r="F773" s="144"/>
    </row>
    <row r="774" ht="15.75" customHeight="1">
      <c r="C774" s="47"/>
      <c r="F774" s="144"/>
    </row>
    <row r="775" ht="15.75" customHeight="1">
      <c r="C775" s="47"/>
      <c r="F775" s="144"/>
    </row>
    <row r="776" ht="15.75" customHeight="1">
      <c r="C776" s="47"/>
      <c r="F776" s="144"/>
    </row>
    <row r="777" ht="15.75" customHeight="1">
      <c r="C777" s="47"/>
      <c r="F777" s="144"/>
    </row>
    <row r="778" ht="15.75" customHeight="1">
      <c r="C778" s="47"/>
      <c r="F778" s="144"/>
    </row>
    <row r="779" ht="15.75" customHeight="1">
      <c r="C779" s="47"/>
      <c r="F779" s="144"/>
    </row>
    <row r="780" ht="15.75" customHeight="1">
      <c r="C780" s="47"/>
      <c r="F780" s="144"/>
    </row>
    <row r="781" ht="15.75" customHeight="1">
      <c r="C781" s="47"/>
      <c r="F781" s="144"/>
    </row>
    <row r="782" ht="15.75" customHeight="1">
      <c r="C782" s="47"/>
      <c r="F782" s="144"/>
    </row>
    <row r="783" ht="15.75" customHeight="1">
      <c r="C783" s="47"/>
      <c r="F783" s="144"/>
    </row>
    <row r="784" ht="15.75" customHeight="1">
      <c r="C784" s="47"/>
      <c r="F784" s="144"/>
    </row>
    <row r="785" ht="15.75" customHeight="1">
      <c r="C785" s="47"/>
      <c r="F785" s="144"/>
    </row>
    <row r="786" ht="15.75" customHeight="1">
      <c r="C786" s="47"/>
      <c r="F786" s="144"/>
    </row>
    <row r="787" ht="15.75" customHeight="1">
      <c r="C787" s="47"/>
      <c r="F787" s="144"/>
    </row>
    <row r="788" ht="15.75" customHeight="1">
      <c r="C788" s="47"/>
      <c r="F788" s="144"/>
    </row>
    <row r="789" ht="15.75" customHeight="1">
      <c r="C789" s="47"/>
      <c r="F789" s="144"/>
    </row>
    <row r="790" ht="15.75" customHeight="1">
      <c r="C790" s="47"/>
      <c r="F790" s="144"/>
    </row>
    <row r="791" ht="15.75" customHeight="1">
      <c r="C791" s="47"/>
      <c r="F791" s="144"/>
    </row>
    <row r="792" ht="15.75" customHeight="1">
      <c r="C792" s="47"/>
      <c r="F792" s="144"/>
    </row>
    <row r="793" ht="15.75" customHeight="1">
      <c r="C793" s="47"/>
      <c r="F793" s="144"/>
    </row>
    <row r="794" ht="15.75" customHeight="1">
      <c r="C794" s="47"/>
      <c r="F794" s="144"/>
    </row>
    <row r="795" ht="15.75" customHeight="1">
      <c r="C795" s="47"/>
      <c r="F795" s="144"/>
    </row>
    <row r="796" ht="15.75" customHeight="1">
      <c r="C796" s="47"/>
      <c r="F796" s="144"/>
    </row>
    <row r="797" ht="15.75" customHeight="1">
      <c r="C797" s="47"/>
      <c r="F797" s="144"/>
    </row>
    <row r="798" ht="15.75" customHeight="1">
      <c r="C798" s="47"/>
      <c r="F798" s="144"/>
    </row>
    <row r="799" ht="15.75" customHeight="1">
      <c r="C799" s="47"/>
      <c r="F799" s="144"/>
    </row>
    <row r="800" ht="15.75" customHeight="1">
      <c r="C800" s="47"/>
      <c r="F800" s="144"/>
    </row>
    <row r="801" ht="15.75" customHeight="1">
      <c r="C801" s="47"/>
      <c r="F801" s="144"/>
    </row>
    <row r="802" ht="15.75" customHeight="1">
      <c r="C802" s="47"/>
      <c r="F802" s="144"/>
    </row>
    <row r="803" ht="15.75" customHeight="1">
      <c r="C803" s="47"/>
      <c r="F803" s="144"/>
    </row>
    <row r="804" ht="15.75" customHeight="1">
      <c r="C804" s="47"/>
      <c r="F804" s="144"/>
    </row>
    <row r="805" ht="15.75" customHeight="1">
      <c r="C805" s="47"/>
      <c r="F805" s="144"/>
    </row>
    <row r="806" ht="15.75" customHeight="1">
      <c r="C806" s="47"/>
      <c r="F806" s="144"/>
    </row>
    <row r="807" ht="15.75" customHeight="1">
      <c r="C807" s="47"/>
      <c r="F807" s="144"/>
    </row>
    <row r="808" ht="15.75" customHeight="1">
      <c r="C808" s="47"/>
      <c r="F808" s="144"/>
    </row>
    <row r="809" ht="15.75" customHeight="1">
      <c r="C809" s="47"/>
      <c r="F809" s="144"/>
    </row>
    <row r="810" ht="15.75" customHeight="1">
      <c r="C810" s="47"/>
      <c r="F810" s="144"/>
    </row>
    <row r="811" ht="15.75" customHeight="1">
      <c r="C811" s="47"/>
      <c r="F811" s="144"/>
    </row>
    <row r="812" ht="15.75" customHeight="1">
      <c r="C812" s="47"/>
      <c r="F812" s="144"/>
    </row>
    <row r="813" ht="15.75" customHeight="1">
      <c r="C813" s="47"/>
      <c r="F813" s="144"/>
    </row>
    <row r="814" ht="15.75" customHeight="1">
      <c r="C814" s="47"/>
      <c r="F814" s="144"/>
    </row>
    <row r="815" ht="15.75" customHeight="1">
      <c r="C815" s="47"/>
      <c r="F815" s="144"/>
    </row>
    <row r="816" ht="15.75" customHeight="1">
      <c r="C816" s="47"/>
      <c r="F816" s="144"/>
    </row>
    <row r="817" ht="15.75" customHeight="1">
      <c r="C817" s="47"/>
      <c r="F817" s="144"/>
    </row>
    <row r="818" ht="15.75" customHeight="1">
      <c r="C818" s="47"/>
      <c r="F818" s="144"/>
    </row>
    <row r="819" ht="15.75" customHeight="1">
      <c r="C819" s="47"/>
      <c r="F819" s="144"/>
    </row>
    <row r="820" ht="15.75" customHeight="1">
      <c r="C820" s="47"/>
      <c r="F820" s="144"/>
    </row>
    <row r="821" ht="15.75" customHeight="1">
      <c r="C821" s="47"/>
      <c r="F821" s="144"/>
    </row>
    <row r="822" ht="15.75" customHeight="1">
      <c r="C822" s="47"/>
      <c r="F822" s="144"/>
    </row>
    <row r="823" ht="15.75" customHeight="1">
      <c r="C823" s="47"/>
      <c r="F823" s="144"/>
    </row>
    <row r="824" ht="15.75" customHeight="1">
      <c r="C824" s="47"/>
      <c r="F824" s="144"/>
    </row>
    <row r="825" ht="15.75" customHeight="1">
      <c r="C825" s="47"/>
      <c r="F825" s="144"/>
    </row>
    <row r="826" ht="15.75" customHeight="1">
      <c r="C826" s="47"/>
      <c r="F826" s="144"/>
    </row>
    <row r="827" ht="15.75" customHeight="1">
      <c r="C827" s="47"/>
      <c r="F827" s="144"/>
    </row>
    <row r="828" ht="15.75" customHeight="1">
      <c r="C828" s="47"/>
      <c r="F828" s="144"/>
    </row>
    <row r="829" ht="15.75" customHeight="1">
      <c r="C829" s="47"/>
      <c r="F829" s="144"/>
    </row>
    <row r="830" ht="15.75" customHeight="1">
      <c r="C830" s="47"/>
      <c r="F830" s="144"/>
    </row>
    <row r="831" ht="15.75" customHeight="1">
      <c r="C831" s="47"/>
      <c r="F831" s="144"/>
    </row>
    <row r="832" ht="15.75" customHeight="1">
      <c r="C832" s="47"/>
      <c r="F832" s="144"/>
    </row>
    <row r="833" ht="15.75" customHeight="1">
      <c r="C833" s="47"/>
      <c r="F833" s="144"/>
    </row>
    <row r="834" ht="15.75" customHeight="1">
      <c r="C834" s="47"/>
      <c r="F834" s="144"/>
    </row>
    <row r="835" ht="15.75" customHeight="1">
      <c r="C835" s="47"/>
      <c r="F835" s="144"/>
    </row>
    <row r="836" ht="15.75" customHeight="1">
      <c r="C836" s="47"/>
      <c r="F836" s="144"/>
    </row>
    <row r="837" ht="15.75" customHeight="1">
      <c r="C837" s="47"/>
      <c r="F837" s="144"/>
    </row>
    <row r="838" ht="15.75" customHeight="1">
      <c r="C838" s="47"/>
      <c r="F838" s="144"/>
    </row>
    <row r="839" ht="15.75" customHeight="1">
      <c r="C839" s="47"/>
      <c r="F839" s="144"/>
    </row>
    <row r="840" ht="15.75" customHeight="1">
      <c r="C840" s="47"/>
      <c r="F840" s="144"/>
    </row>
    <row r="841" ht="15.75" customHeight="1">
      <c r="C841" s="47"/>
      <c r="F841" s="144"/>
    </row>
    <row r="842" ht="15.75" customHeight="1">
      <c r="C842" s="47"/>
      <c r="F842" s="144"/>
    </row>
    <row r="843" ht="15.75" customHeight="1">
      <c r="C843" s="47"/>
      <c r="F843" s="144"/>
    </row>
    <row r="844" ht="15.75" customHeight="1">
      <c r="C844" s="47"/>
      <c r="F844" s="144"/>
    </row>
    <row r="845" ht="15.75" customHeight="1">
      <c r="C845" s="47"/>
      <c r="F845" s="144"/>
    </row>
    <row r="846" ht="15.75" customHeight="1">
      <c r="C846" s="47"/>
      <c r="F846" s="144"/>
    </row>
    <row r="847" ht="15.75" customHeight="1">
      <c r="C847" s="47"/>
      <c r="F847" s="144"/>
    </row>
    <row r="848" ht="15.75" customHeight="1">
      <c r="C848" s="47"/>
      <c r="F848" s="144"/>
    </row>
    <row r="849" ht="15.75" customHeight="1">
      <c r="C849" s="47"/>
      <c r="F849" s="144"/>
    </row>
    <row r="850" ht="15.75" customHeight="1">
      <c r="C850" s="47"/>
      <c r="F850" s="144"/>
    </row>
    <row r="851" ht="15.75" customHeight="1">
      <c r="C851" s="47"/>
      <c r="F851" s="144"/>
    </row>
    <row r="852" ht="15.75" customHeight="1">
      <c r="C852" s="47"/>
      <c r="F852" s="144"/>
    </row>
    <row r="853" ht="15.75" customHeight="1">
      <c r="C853" s="47"/>
      <c r="F853" s="144"/>
    </row>
    <row r="854" ht="15.75" customHeight="1">
      <c r="C854" s="47"/>
      <c r="F854" s="144"/>
    </row>
    <row r="855" ht="15.75" customHeight="1">
      <c r="C855" s="47"/>
      <c r="F855" s="144"/>
    </row>
    <row r="856" ht="15.75" customHeight="1">
      <c r="C856" s="47"/>
      <c r="F856" s="144"/>
    </row>
    <row r="857" ht="15.75" customHeight="1">
      <c r="C857" s="47"/>
      <c r="F857" s="144"/>
    </row>
    <row r="858" ht="15.75" customHeight="1">
      <c r="C858" s="47"/>
      <c r="F858" s="144"/>
    </row>
    <row r="859" ht="15.75" customHeight="1">
      <c r="C859" s="47"/>
      <c r="F859" s="144"/>
    </row>
    <row r="860" ht="15.75" customHeight="1">
      <c r="C860" s="47"/>
      <c r="F860" s="144"/>
    </row>
    <row r="861" ht="15.75" customHeight="1">
      <c r="C861" s="47"/>
      <c r="F861" s="144"/>
    </row>
    <row r="862" ht="15.75" customHeight="1">
      <c r="C862" s="47"/>
      <c r="F862" s="144"/>
    </row>
    <row r="863" ht="15.75" customHeight="1">
      <c r="C863" s="47"/>
      <c r="F863" s="144"/>
    </row>
    <row r="864" ht="15.75" customHeight="1">
      <c r="C864" s="47"/>
      <c r="F864" s="144"/>
    </row>
    <row r="865" ht="15.75" customHeight="1">
      <c r="C865" s="47"/>
      <c r="F865" s="144"/>
    </row>
    <row r="866" ht="15.75" customHeight="1">
      <c r="C866" s="47"/>
      <c r="F866" s="144"/>
    </row>
    <row r="867" ht="15.75" customHeight="1">
      <c r="C867" s="47"/>
      <c r="F867" s="144"/>
    </row>
    <row r="868" ht="15.75" customHeight="1">
      <c r="C868" s="47"/>
      <c r="F868" s="144"/>
    </row>
    <row r="869" ht="15.75" customHeight="1">
      <c r="C869" s="47"/>
      <c r="F869" s="144"/>
    </row>
    <row r="870" ht="15.75" customHeight="1">
      <c r="C870" s="47"/>
      <c r="F870" s="144"/>
    </row>
    <row r="871" ht="15.75" customHeight="1">
      <c r="C871" s="47"/>
      <c r="F871" s="144"/>
    </row>
    <row r="872" ht="15.75" customHeight="1">
      <c r="C872" s="47"/>
      <c r="F872" s="144"/>
    </row>
    <row r="873" ht="15.75" customHeight="1">
      <c r="C873" s="47"/>
      <c r="F873" s="144"/>
    </row>
    <row r="874" ht="15.75" customHeight="1">
      <c r="C874" s="47"/>
      <c r="F874" s="144"/>
    </row>
    <row r="875" ht="15.75" customHeight="1">
      <c r="C875" s="47"/>
      <c r="F875" s="144"/>
    </row>
    <row r="876" ht="15.75" customHeight="1">
      <c r="C876" s="47"/>
      <c r="F876" s="144"/>
    </row>
    <row r="877" ht="15.75" customHeight="1">
      <c r="C877" s="47"/>
      <c r="F877" s="144"/>
    </row>
    <row r="878" ht="15.75" customHeight="1">
      <c r="C878" s="47"/>
      <c r="F878" s="144"/>
    </row>
    <row r="879" ht="15.75" customHeight="1">
      <c r="C879" s="47"/>
      <c r="F879" s="144"/>
    </row>
    <row r="880" ht="15.75" customHeight="1">
      <c r="C880" s="47"/>
      <c r="F880" s="144"/>
    </row>
    <row r="881" ht="15.75" customHeight="1">
      <c r="C881" s="47"/>
      <c r="F881" s="144"/>
    </row>
    <row r="882" ht="15.75" customHeight="1">
      <c r="C882" s="47"/>
      <c r="F882" s="144"/>
    </row>
    <row r="883" ht="15.75" customHeight="1">
      <c r="C883" s="47"/>
      <c r="F883" s="144"/>
    </row>
    <row r="884" ht="15.75" customHeight="1">
      <c r="C884" s="47"/>
      <c r="F884" s="144"/>
    </row>
    <row r="885" ht="15.75" customHeight="1">
      <c r="C885" s="47"/>
      <c r="F885" s="144"/>
    </row>
    <row r="886" ht="15.75" customHeight="1">
      <c r="C886" s="47"/>
      <c r="F886" s="144"/>
    </row>
    <row r="887" ht="15.75" customHeight="1">
      <c r="C887" s="47"/>
      <c r="F887" s="144"/>
    </row>
    <row r="888" ht="15.75" customHeight="1">
      <c r="C888" s="47"/>
      <c r="F888" s="144"/>
    </row>
    <row r="889" ht="15.75" customHeight="1">
      <c r="C889" s="47"/>
      <c r="F889" s="144"/>
    </row>
    <row r="890" ht="15.75" customHeight="1">
      <c r="C890" s="47"/>
      <c r="F890" s="144"/>
    </row>
    <row r="891" ht="15.75" customHeight="1">
      <c r="C891" s="47"/>
      <c r="F891" s="144"/>
    </row>
    <row r="892" ht="15.75" customHeight="1">
      <c r="C892" s="47"/>
      <c r="F892" s="144"/>
    </row>
    <row r="893" ht="15.75" customHeight="1">
      <c r="C893" s="47"/>
      <c r="F893" s="144"/>
    </row>
    <row r="894" ht="15.75" customHeight="1">
      <c r="C894" s="47"/>
      <c r="F894" s="144"/>
    </row>
    <row r="895" ht="15.75" customHeight="1">
      <c r="C895" s="47"/>
      <c r="F895" s="144"/>
    </row>
    <row r="896" ht="15.75" customHeight="1">
      <c r="C896" s="47"/>
      <c r="F896" s="144"/>
    </row>
    <row r="897" ht="15.75" customHeight="1">
      <c r="C897" s="47"/>
      <c r="F897" s="144"/>
    </row>
    <row r="898" ht="15.75" customHeight="1">
      <c r="C898" s="47"/>
      <c r="F898" s="144"/>
    </row>
    <row r="899" ht="15.75" customHeight="1">
      <c r="C899" s="47"/>
      <c r="F899" s="144"/>
    </row>
    <row r="900" ht="15.75" customHeight="1">
      <c r="C900" s="47"/>
      <c r="F900" s="144"/>
    </row>
    <row r="901" ht="15.75" customHeight="1">
      <c r="C901" s="47"/>
      <c r="F901" s="144"/>
    </row>
    <row r="902" ht="15.75" customHeight="1">
      <c r="C902" s="47"/>
      <c r="F902" s="144"/>
    </row>
    <row r="903" ht="15.75" customHeight="1">
      <c r="C903" s="47"/>
      <c r="F903" s="144"/>
    </row>
    <row r="904" ht="15.75" customHeight="1">
      <c r="C904" s="47"/>
      <c r="F904" s="144"/>
    </row>
    <row r="905" ht="15.75" customHeight="1">
      <c r="C905" s="47"/>
      <c r="F905" s="144"/>
    </row>
    <row r="906" ht="15.75" customHeight="1">
      <c r="C906" s="47"/>
      <c r="F906" s="144"/>
    </row>
    <row r="907" ht="15.75" customHeight="1">
      <c r="C907" s="47"/>
      <c r="F907" s="144"/>
    </row>
    <row r="908" ht="15.75" customHeight="1">
      <c r="C908" s="47"/>
      <c r="F908" s="144"/>
    </row>
    <row r="909" ht="15.75" customHeight="1">
      <c r="C909" s="47"/>
      <c r="F909" s="144"/>
    </row>
    <row r="910" ht="15.75" customHeight="1">
      <c r="C910" s="47"/>
      <c r="F910" s="144"/>
    </row>
    <row r="911" ht="15.75" customHeight="1">
      <c r="C911" s="47"/>
      <c r="F911" s="144"/>
    </row>
    <row r="912" ht="15.75" customHeight="1">
      <c r="C912" s="47"/>
      <c r="F912" s="144"/>
    </row>
    <row r="913" ht="15.75" customHeight="1">
      <c r="C913" s="47"/>
      <c r="F913" s="144"/>
    </row>
    <row r="914" ht="15.75" customHeight="1">
      <c r="C914" s="47"/>
      <c r="F914" s="144"/>
    </row>
    <row r="915" ht="15.75" customHeight="1">
      <c r="C915" s="47"/>
      <c r="F915" s="144"/>
    </row>
    <row r="916" ht="15.75" customHeight="1">
      <c r="C916" s="47"/>
      <c r="F916" s="144"/>
    </row>
    <row r="917" ht="15.75" customHeight="1">
      <c r="C917" s="47"/>
      <c r="F917" s="144"/>
    </row>
    <row r="918" ht="15.75" customHeight="1">
      <c r="C918" s="47"/>
      <c r="F918" s="144"/>
    </row>
    <row r="919" ht="15.75" customHeight="1">
      <c r="C919" s="47"/>
      <c r="F919" s="144"/>
    </row>
    <row r="920" ht="15.75" customHeight="1">
      <c r="C920" s="47"/>
      <c r="F920" s="144"/>
    </row>
    <row r="921" ht="15.75" customHeight="1">
      <c r="C921" s="47"/>
      <c r="F921" s="144"/>
    </row>
    <row r="922" ht="15.75" customHeight="1">
      <c r="C922" s="47"/>
      <c r="F922" s="144"/>
    </row>
    <row r="923" ht="15.75" customHeight="1">
      <c r="C923" s="47"/>
      <c r="F923" s="144"/>
    </row>
    <row r="924" ht="15.75" customHeight="1">
      <c r="C924" s="47"/>
      <c r="F924" s="144"/>
    </row>
    <row r="925" ht="15.75" customHeight="1">
      <c r="C925" s="47"/>
      <c r="F925" s="144"/>
    </row>
    <row r="926" ht="15.75" customHeight="1">
      <c r="C926" s="47"/>
      <c r="F926" s="144"/>
    </row>
    <row r="927" ht="15.75" customHeight="1">
      <c r="C927" s="47"/>
      <c r="F927" s="144"/>
    </row>
    <row r="928" ht="15.75" customHeight="1">
      <c r="C928" s="47"/>
      <c r="F928" s="144"/>
    </row>
    <row r="929" ht="15.75" customHeight="1">
      <c r="C929" s="47"/>
      <c r="F929" s="144"/>
    </row>
    <row r="930" ht="15.75" customHeight="1">
      <c r="C930" s="47"/>
      <c r="F930" s="144"/>
    </row>
    <row r="931" ht="15.75" customHeight="1">
      <c r="C931" s="47"/>
      <c r="F931" s="144"/>
    </row>
    <row r="932" ht="15.75" customHeight="1">
      <c r="C932" s="47"/>
      <c r="F932" s="144"/>
    </row>
    <row r="933" ht="15.75" customHeight="1">
      <c r="C933" s="47"/>
      <c r="F933" s="144"/>
    </row>
    <row r="934" ht="15.75" customHeight="1">
      <c r="C934" s="47"/>
      <c r="F934" s="144"/>
    </row>
    <row r="935" ht="15.75" customHeight="1">
      <c r="C935" s="47"/>
      <c r="F935" s="144"/>
    </row>
    <row r="936" ht="15.75" customHeight="1">
      <c r="C936" s="47"/>
      <c r="F936" s="144"/>
    </row>
    <row r="937" ht="15.75" customHeight="1">
      <c r="C937" s="47"/>
      <c r="F937" s="144"/>
    </row>
    <row r="938" ht="15.75" customHeight="1">
      <c r="C938" s="47"/>
      <c r="F938" s="144"/>
    </row>
    <row r="939" ht="15.75" customHeight="1">
      <c r="C939" s="47"/>
      <c r="F939" s="144"/>
    </row>
    <row r="940" ht="15.75" customHeight="1">
      <c r="C940" s="47"/>
      <c r="F940" s="144"/>
    </row>
    <row r="941" ht="15.75" customHeight="1">
      <c r="C941" s="47"/>
      <c r="F941" s="144"/>
    </row>
    <row r="942" ht="15.75" customHeight="1">
      <c r="C942" s="47"/>
      <c r="F942" s="144"/>
    </row>
    <row r="943" ht="15.75" customHeight="1">
      <c r="C943" s="47"/>
      <c r="F943" s="144"/>
    </row>
    <row r="944" ht="15.75" customHeight="1">
      <c r="C944" s="47"/>
      <c r="F944" s="144"/>
    </row>
    <row r="945" ht="15.75" customHeight="1">
      <c r="C945" s="47"/>
      <c r="F945" s="144"/>
    </row>
    <row r="946" ht="15.75" customHeight="1">
      <c r="C946" s="47"/>
      <c r="F946" s="144"/>
    </row>
    <row r="947" ht="15.75" customHeight="1">
      <c r="C947" s="47"/>
      <c r="F947" s="144"/>
    </row>
    <row r="948" ht="15.75" customHeight="1">
      <c r="C948" s="47"/>
      <c r="F948" s="144"/>
    </row>
  </sheetData>
  <autoFilter ref="$A$8:$J$41"/>
  <mergeCells count="2">
    <mergeCell ref="A1:E5"/>
    <mergeCell ref="D7:E7"/>
  </mergeCells>
  <hyperlinks>
    <hyperlink display="Articles" location="Equity Resources!A10" ref="G1"/>
    <hyperlink display="Books" location="Equity Resources!A47" ref="G2"/>
    <hyperlink display="Podcasts" location="Equity Resources!A61" ref="G3"/>
    <hyperlink display="Videos" location="Equity Resources!A71" ref="G4"/>
    <hyperlink display="Webinars" location="Equity Resources!A95" ref="G5"/>
    <hyperlink display="Activities &amp; Guides" location="Equity Resources!A98" ref="G6"/>
    <hyperlink r:id="rId1" ref="D10"/>
    <hyperlink r:id="rId2" ref="D13"/>
    <hyperlink r:id="rId3" ref="D14"/>
    <hyperlink r:id="rId4" ref="D15"/>
    <hyperlink r:id="rId5" ref="D16"/>
    <hyperlink r:id="rId6" ref="D17"/>
    <hyperlink r:id="rId7" ref="D18"/>
    <hyperlink r:id="rId8" ref="D19"/>
    <hyperlink r:id="rId9" ref="D20"/>
    <hyperlink r:id="rId10" ref="D21"/>
    <hyperlink r:id="rId11" ref="D23"/>
    <hyperlink r:id="rId12" ref="D24"/>
    <hyperlink r:id="rId13" ref="D25"/>
    <hyperlink r:id="rId14" ref="D26"/>
    <hyperlink r:id="rId15" ref="D27"/>
    <hyperlink r:id="rId16" ref="D29"/>
    <hyperlink r:id="rId17" ref="D30"/>
    <hyperlink r:id="rId18" ref="D32"/>
    <hyperlink r:id="rId19" ref="D33"/>
    <hyperlink r:id="rId20" ref="D34"/>
    <hyperlink r:id="rId21" ref="D35"/>
    <hyperlink r:id="rId22" ref="D36"/>
    <hyperlink r:id="rId23" ref="D37"/>
    <hyperlink r:id="rId24" ref="D38"/>
    <hyperlink r:id="rId25" ref="D39"/>
    <hyperlink r:id="rId26" ref="D41"/>
    <hyperlink r:id="rId27" ref="D43"/>
    <hyperlink r:id="rId28" ref="F43"/>
    <hyperlink r:id="rId29" ref="D45"/>
    <hyperlink r:id="rId30" ref="D46"/>
  </hyperlinks>
  <drawing r:id="rId31"/>
</worksheet>
</file>